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35" windowHeight="6780" activeTab="0"/>
  </bookViews>
  <sheets>
    <sheet name="Visualisation" sheetId="1" r:id="rId1"/>
    <sheet name="Résumés" sheetId="2" r:id="rId2"/>
    <sheet name="IC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<sst xmlns="http://schemas.openxmlformats.org/spreadsheetml/2006/main" count="95" uniqueCount="79">
  <si>
    <t/>
  </si>
  <si>
    <t xml:space="preserve">Co_30    </t>
  </si>
  <si>
    <t xml:space="preserve">Co_29    </t>
  </si>
  <si>
    <t xml:space="preserve">Co_28    </t>
  </si>
  <si>
    <t xml:space="preserve">Co_27    </t>
  </si>
  <si>
    <t xml:space="preserve">Co_26    </t>
  </si>
  <si>
    <t xml:space="preserve">Co_25    </t>
  </si>
  <si>
    <t xml:space="preserve">Co_24    </t>
  </si>
  <si>
    <t xml:space="preserve">Co_23    </t>
  </si>
  <si>
    <t xml:space="preserve">Co_22    </t>
  </si>
  <si>
    <t xml:space="preserve">Co_21    </t>
  </si>
  <si>
    <t xml:space="preserve">Co_20    </t>
  </si>
  <si>
    <t xml:space="preserve">Co_19    </t>
  </si>
  <si>
    <t xml:space="preserve">Co_18    </t>
  </si>
  <si>
    <t xml:space="preserve">Co_17    </t>
  </si>
  <si>
    <t xml:space="preserve">Co_16    </t>
  </si>
  <si>
    <t xml:space="preserve">Co_15    </t>
  </si>
  <si>
    <t xml:space="preserve">Co_14    </t>
  </si>
  <si>
    <t xml:space="preserve">Co_13    </t>
  </si>
  <si>
    <t xml:space="preserve">Co_12    </t>
  </si>
  <si>
    <t xml:space="preserve">Co_11    </t>
  </si>
  <si>
    <t xml:space="preserve">Co_10    </t>
  </si>
  <si>
    <t xml:space="preserve">Co_9    </t>
  </si>
  <si>
    <t xml:space="preserve">Co_8    </t>
  </si>
  <si>
    <t xml:space="preserve">Co_7    </t>
  </si>
  <si>
    <t xml:space="preserve">Co_6    </t>
  </si>
  <si>
    <t xml:space="preserve">Co_5    </t>
  </si>
  <si>
    <t xml:space="preserve">Co_4    </t>
  </si>
  <si>
    <t xml:space="preserve">Co_3    </t>
  </si>
  <si>
    <t xml:space="preserve">Co_2    </t>
  </si>
  <si>
    <t xml:space="preserve">Co_1    </t>
  </si>
  <si>
    <t>Apparitions</t>
  </si>
  <si>
    <t>Moyenne</t>
  </si>
  <si>
    <t>Erreur</t>
  </si>
  <si>
    <t>Mots</t>
  </si>
  <si>
    <t>Résumés numériques</t>
  </si>
  <si>
    <t>Ecart-type</t>
  </si>
  <si>
    <t>Série Mots</t>
  </si>
  <si>
    <t>Co_31</t>
  </si>
  <si>
    <t>Co_32</t>
  </si>
  <si>
    <t>Co_33</t>
  </si>
  <si>
    <t>Co_34</t>
  </si>
  <si>
    <t>Co_35</t>
  </si>
  <si>
    <t>Co_36</t>
  </si>
  <si>
    <t>Co_37</t>
  </si>
  <si>
    <t>Co_38</t>
  </si>
  <si>
    <t>Co_39</t>
  </si>
  <si>
    <t>Co_40</t>
  </si>
  <si>
    <t>Minimum</t>
  </si>
  <si>
    <t>Maximum</t>
  </si>
  <si>
    <t>Etendue (Max-Min)</t>
  </si>
  <si>
    <t>Moyenne série Mots</t>
  </si>
  <si>
    <t>[</t>
  </si>
  <si>
    <t>;</t>
  </si>
  <si>
    <t>]</t>
  </si>
  <si>
    <t>ICmots inf</t>
  </si>
  <si>
    <t>ICmots sup</t>
  </si>
  <si>
    <t>Consonnes</t>
  </si>
  <si>
    <t>Série Consonnes</t>
  </si>
  <si>
    <t>Nb d'apparitions</t>
  </si>
  <si>
    <t>% d'erreurs/oublis</t>
  </si>
  <si>
    <t>Médiane</t>
  </si>
  <si>
    <t>Borne inférieure</t>
  </si>
  <si>
    <t>Borne supérieure</t>
  </si>
  <si>
    <t>Attention tableau de valeurs pour les graphiques à ne pas supprimer</t>
  </si>
  <si>
    <t>Moy mots</t>
  </si>
  <si>
    <t>Moy consonnes</t>
  </si>
  <si>
    <t>Obs. - moy mots</t>
  </si>
  <si>
    <t>Obs. - moy consonnes</t>
  </si>
  <si>
    <t>ICconsonnes inf</t>
  </si>
  <si>
    <t>ICconsonnes sup</t>
  </si>
  <si>
    <t>Moyenne série Consonnes</t>
  </si>
  <si>
    <t>% erreurs/oublis série Mots</t>
  </si>
  <si>
    <t>% erreurs/oublis série Consonnes</t>
  </si>
  <si>
    <t>Nb d'erreurs/oublis</t>
  </si>
  <si>
    <t>Nb de valeurs obtenues</t>
  </si>
  <si>
    <t>Oubli</t>
  </si>
  <si>
    <t>Intervalle de confiance de la moyenne (90%)</t>
  </si>
  <si>
    <t>Intervalle de confiance du % d'erreurs/oublis (90%)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</si>
</sst>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</numFmts>
  <fonts count="3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Small Fonts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24" borderId="11" xfId="0" applyFont="1" applyFill="1" applyBorder="1" applyAlignment="1">
      <alignment vertical="center"/>
    </xf>
    <xf numFmtId="0" fontId="28" fillId="24" borderId="12" xfId="0" applyFont="1" applyFill="1" applyBorder="1" applyAlignment="1">
      <alignment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  <xf numFmtId="0" fontId="23" fillId="20" borderId="0" xfId="0" applyFont="1" applyFill="1" applyAlignment="1">
      <alignment vertical="center"/>
    </xf>
    <xf numFmtId="0" fontId="24" fillId="20" borderId="15" xfId="0" applyFont="1" applyFill="1" applyBorder="1" applyAlignment="1">
      <alignment/>
    </xf>
    <xf numFmtId="0" fontId="24" fillId="20" borderId="16" xfId="0" applyFont="1" applyFill="1" applyBorder="1" applyAlignment="1">
      <alignment/>
    </xf>
    <xf numFmtId="2" fontId="24" fillId="20" borderId="0" xfId="0" applyNumberFormat="1" applyFont="1" applyFill="1" applyBorder="1" applyAlignment="1">
      <alignment/>
    </xf>
    <xf numFmtId="2" fontId="24" fillId="20" borderId="17" xfId="0" applyNumberFormat="1" applyFont="1" applyFill="1" applyBorder="1" applyAlignment="1">
      <alignment/>
    </xf>
    <xf numFmtId="0" fontId="24" fillId="20" borderId="18" xfId="0" applyFont="1" applyFill="1" applyBorder="1" applyAlignment="1">
      <alignment/>
    </xf>
    <xf numFmtId="2" fontId="24" fillId="20" borderId="19" xfId="0" applyNumberFormat="1" applyFont="1" applyFill="1" applyBorder="1" applyAlignment="1">
      <alignment/>
    </xf>
    <xf numFmtId="2" fontId="24" fillId="20" borderId="2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3" fillId="24" borderId="21" xfId="0" applyFont="1" applyFill="1" applyBorder="1" applyAlignment="1">
      <alignment vertical="center"/>
    </xf>
    <xf numFmtId="0" fontId="23" fillId="24" borderId="22" xfId="0" applyFont="1" applyFill="1" applyBorder="1" applyAlignment="1">
      <alignment vertical="center"/>
    </xf>
    <xf numFmtId="0" fontId="23" fillId="24" borderId="23" xfId="0" applyFont="1" applyFill="1" applyBorder="1" applyAlignment="1">
      <alignment vertical="center"/>
    </xf>
    <xf numFmtId="0" fontId="30" fillId="16" borderId="24" xfId="0" applyFont="1" applyFill="1" applyBorder="1" applyAlignment="1">
      <alignment horizontal="center" vertical="center"/>
    </xf>
    <xf numFmtId="0" fontId="31" fillId="16" borderId="0" xfId="0" applyFont="1" applyFill="1" applyBorder="1" applyAlignment="1">
      <alignment horizontal="right" vertical="center"/>
    </xf>
    <xf numFmtId="0" fontId="31" fillId="16" borderId="0" xfId="0" applyFont="1" applyFill="1" applyBorder="1" applyAlignment="1">
      <alignment vertical="center"/>
    </xf>
    <xf numFmtId="166" fontId="31" fillId="16" borderId="19" xfId="0" applyNumberFormat="1" applyFont="1" applyFill="1" applyBorder="1" applyAlignment="1">
      <alignment vertical="center"/>
    </xf>
    <xf numFmtId="164" fontId="31" fillId="16" borderId="25" xfId="0" applyNumberFormat="1" applyFont="1" applyFill="1" applyBorder="1" applyAlignment="1">
      <alignment vertical="center"/>
    </xf>
    <xf numFmtId="164" fontId="31" fillId="16" borderId="19" xfId="0" applyNumberFormat="1" applyFont="1" applyFill="1" applyBorder="1" applyAlignment="1">
      <alignment vertical="center"/>
    </xf>
    <xf numFmtId="0" fontId="28" fillId="3" borderId="26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vertical="center"/>
    </xf>
    <xf numFmtId="0" fontId="23" fillId="24" borderId="11" xfId="0" applyFont="1" applyFill="1" applyBorder="1" applyAlignment="1">
      <alignment horizontal="left" vertical="center"/>
    </xf>
    <xf numFmtId="0" fontId="23" fillId="3" borderId="28" xfId="0" applyFont="1" applyFill="1" applyBorder="1" applyAlignment="1">
      <alignment vertical="center"/>
    </xf>
    <xf numFmtId="0" fontId="23" fillId="3" borderId="29" xfId="0" applyFont="1" applyFill="1" applyBorder="1" applyAlignment="1">
      <alignment horizontal="center" vertical="center"/>
    </xf>
    <xf numFmtId="164" fontId="23" fillId="3" borderId="30" xfId="0" applyNumberFormat="1" applyFont="1" applyFill="1" applyBorder="1" applyAlignment="1">
      <alignment horizontal="center" vertical="center"/>
    </xf>
    <xf numFmtId="2" fontId="23" fillId="3" borderId="31" xfId="0" applyNumberFormat="1" applyFont="1" applyFill="1" applyBorder="1" applyAlignment="1">
      <alignment horizontal="center" vertical="center"/>
    </xf>
    <xf numFmtId="0" fontId="32" fillId="20" borderId="0" xfId="0" applyFont="1" applyFill="1" applyAlignment="1">
      <alignment vertical="center"/>
    </xf>
    <xf numFmtId="2" fontId="24" fillId="20" borderId="25" xfId="0" applyNumberFormat="1" applyFont="1" applyFill="1" applyBorder="1" applyAlignment="1">
      <alignment/>
    </xf>
    <xf numFmtId="0" fontId="31" fillId="16" borderId="32" xfId="0" applyFont="1" applyFill="1" applyBorder="1" applyAlignment="1">
      <alignment vertical="center"/>
    </xf>
    <xf numFmtId="164" fontId="31" fillId="16" borderId="19" xfId="0" applyNumberFormat="1" applyFont="1" applyFill="1" applyBorder="1" applyAlignment="1">
      <alignment horizontal="center" vertical="center"/>
    </xf>
    <xf numFmtId="0" fontId="31" fillId="16" borderId="19" xfId="0" applyFont="1" applyFill="1" applyBorder="1" applyAlignment="1">
      <alignment horizontal="center" vertical="center"/>
    </xf>
    <xf numFmtId="2" fontId="31" fillId="16" borderId="33" xfId="0" applyNumberFormat="1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right" vertical="center"/>
    </xf>
    <xf numFmtId="0" fontId="23" fillId="3" borderId="34" xfId="0" applyFont="1" applyFill="1" applyBorder="1" applyAlignment="1">
      <alignment vertical="center"/>
    </xf>
    <xf numFmtId="166" fontId="23" fillId="3" borderId="35" xfId="0" applyNumberFormat="1" applyFont="1" applyFill="1" applyBorder="1" applyAlignment="1">
      <alignment vertical="center"/>
    </xf>
    <xf numFmtId="164" fontId="23" fillId="3" borderId="36" xfId="0" applyNumberFormat="1" applyFont="1" applyFill="1" applyBorder="1" applyAlignment="1">
      <alignment vertical="center"/>
    </xf>
    <xf numFmtId="164" fontId="23" fillId="3" borderId="35" xfId="0" applyNumberFormat="1" applyFont="1" applyFill="1" applyBorder="1" applyAlignment="1">
      <alignment vertical="center"/>
    </xf>
    <xf numFmtId="0" fontId="31" fillId="16" borderId="30" xfId="0" applyFont="1" applyFill="1" applyBorder="1" applyAlignment="1">
      <alignment/>
    </xf>
    <xf numFmtId="0" fontId="23" fillId="3" borderId="37" xfId="0" applyFont="1" applyFill="1" applyBorder="1" applyAlignment="1">
      <alignment/>
    </xf>
    <xf numFmtId="164" fontId="23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Temps de reconnaissance des mots et chaines de consonnes dans l'intervalle [400ms;900ms]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75"/>
          <c:w val="0.844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Visualisation!$A$2</c:f>
              <c:strCache>
                <c:ptCount val="1"/>
                <c:pt idx="0">
                  <c:v>Mots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Visualisation!$B$2:$AO$2</c:f>
              <c:numCache>
                <c:ptCount val="40"/>
                <c:pt idx="0">
                  <c:v>0</c:v>
                </c:pt>
                <c:pt idx="1">
                  <c:v>625</c:v>
                </c:pt>
                <c:pt idx="2">
                  <c:v>500</c:v>
                </c:pt>
                <c:pt idx="3">
                  <c:v>547</c:v>
                </c:pt>
                <c:pt idx="4">
                  <c:v>719</c:v>
                </c:pt>
                <c:pt idx="5">
                  <c:v>641</c:v>
                </c:pt>
                <c:pt idx="6">
                  <c:v>641</c:v>
                </c:pt>
                <c:pt idx="7">
                  <c:v>1000</c:v>
                </c:pt>
                <c:pt idx="8">
                  <c:v>1000</c:v>
                </c:pt>
                <c:pt idx="9">
                  <c:v>734</c:v>
                </c:pt>
                <c:pt idx="10">
                  <c:v>687</c:v>
                </c:pt>
                <c:pt idx="11">
                  <c:v>594</c:v>
                </c:pt>
                <c:pt idx="12">
                  <c:v>0</c:v>
                </c:pt>
                <c:pt idx="13">
                  <c:v>641</c:v>
                </c:pt>
                <c:pt idx="14">
                  <c:v>750</c:v>
                </c:pt>
                <c:pt idx="15">
                  <c:v>734</c:v>
                </c:pt>
                <c:pt idx="16">
                  <c:v>516</c:v>
                </c:pt>
                <c:pt idx="17">
                  <c:v>750</c:v>
                </c:pt>
                <c:pt idx="18">
                  <c:v>1015</c:v>
                </c:pt>
                <c:pt idx="19">
                  <c:v>672</c:v>
                </c:pt>
                <c:pt idx="20">
                  <c:v>703</c:v>
                </c:pt>
                <c:pt idx="21">
                  <c:v>610</c:v>
                </c:pt>
                <c:pt idx="22">
                  <c:v>1000</c:v>
                </c:pt>
                <c:pt idx="23">
                  <c:v>703</c:v>
                </c:pt>
                <c:pt idx="24">
                  <c:v>532</c:v>
                </c:pt>
                <c:pt idx="25">
                  <c:v>641</c:v>
                </c:pt>
                <c:pt idx="26">
                  <c:v>563</c:v>
                </c:pt>
                <c:pt idx="27">
                  <c:v>672</c:v>
                </c:pt>
                <c:pt idx="28">
                  <c:v>0</c:v>
                </c:pt>
                <c:pt idx="29">
                  <c:v>657</c:v>
                </c:pt>
                <c:pt idx="30">
                  <c:v>687</c:v>
                </c:pt>
                <c:pt idx="31">
                  <c:v>719</c:v>
                </c:pt>
                <c:pt idx="32">
                  <c:v>750</c:v>
                </c:pt>
                <c:pt idx="33">
                  <c:v>735</c:v>
                </c:pt>
                <c:pt idx="34">
                  <c:v>610</c:v>
                </c:pt>
                <c:pt idx="35">
                  <c:v>672</c:v>
                </c:pt>
                <c:pt idx="36">
                  <c:v>844</c:v>
                </c:pt>
                <c:pt idx="37">
                  <c:v>860</c:v>
                </c:pt>
                <c:pt idx="38">
                  <c:v>735</c:v>
                </c:pt>
                <c:pt idx="39">
                  <c:v>641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Visualisation!$A$3</c:f>
              <c:strCache>
                <c:ptCount val="1"/>
                <c:pt idx="0">
                  <c:v>Consonnes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Visualisation!$B$3:$AO$3</c:f>
              <c:numCache>
                <c:ptCount val="40"/>
                <c:pt idx="0">
                  <c:v>0</c:v>
                </c:pt>
                <c:pt idx="1">
                  <c:v>969</c:v>
                </c:pt>
                <c:pt idx="2">
                  <c:v>641</c:v>
                </c:pt>
                <c:pt idx="3">
                  <c:v>672</c:v>
                </c:pt>
                <c:pt idx="4">
                  <c:v>578</c:v>
                </c:pt>
                <c:pt idx="5">
                  <c:v>609</c:v>
                </c:pt>
                <c:pt idx="6">
                  <c:v>906</c:v>
                </c:pt>
                <c:pt idx="7">
                  <c:v>703</c:v>
                </c:pt>
                <c:pt idx="8">
                  <c:v>656</c:v>
                </c:pt>
                <c:pt idx="9">
                  <c:v>547</c:v>
                </c:pt>
                <c:pt idx="10">
                  <c:v>734</c:v>
                </c:pt>
                <c:pt idx="11">
                  <c:v>766</c:v>
                </c:pt>
                <c:pt idx="12">
                  <c:v>859</c:v>
                </c:pt>
                <c:pt idx="13">
                  <c:v>719</c:v>
                </c:pt>
                <c:pt idx="14">
                  <c:v>875</c:v>
                </c:pt>
                <c:pt idx="15">
                  <c:v>719</c:v>
                </c:pt>
                <c:pt idx="16">
                  <c:v>0</c:v>
                </c:pt>
                <c:pt idx="17">
                  <c:v>1125</c:v>
                </c:pt>
                <c:pt idx="18">
                  <c:v>0</c:v>
                </c:pt>
                <c:pt idx="19">
                  <c:v>594</c:v>
                </c:pt>
                <c:pt idx="20">
                  <c:v>766</c:v>
                </c:pt>
                <c:pt idx="21">
                  <c:v>734</c:v>
                </c:pt>
                <c:pt idx="22">
                  <c:v>797</c:v>
                </c:pt>
                <c:pt idx="23">
                  <c:v>750</c:v>
                </c:pt>
                <c:pt idx="24">
                  <c:v>797</c:v>
                </c:pt>
                <c:pt idx="25">
                  <c:v>969</c:v>
                </c:pt>
                <c:pt idx="26">
                  <c:v>0</c:v>
                </c:pt>
                <c:pt idx="27">
                  <c:v>750</c:v>
                </c:pt>
                <c:pt idx="28">
                  <c:v>640</c:v>
                </c:pt>
                <c:pt idx="29">
                  <c:v>984</c:v>
                </c:pt>
                <c:pt idx="30">
                  <c:v>797</c:v>
                </c:pt>
                <c:pt idx="31">
                  <c:v>734</c:v>
                </c:pt>
                <c:pt idx="32">
                  <c:v>1047</c:v>
                </c:pt>
                <c:pt idx="33">
                  <c:v>969</c:v>
                </c:pt>
                <c:pt idx="34">
                  <c:v>1094</c:v>
                </c:pt>
                <c:pt idx="35">
                  <c:v>781</c:v>
                </c:pt>
                <c:pt idx="36">
                  <c:v>875</c:v>
                </c:pt>
                <c:pt idx="37">
                  <c:v>734</c:v>
                </c:pt>
                <c:pt idx="38">
                  <c:v>656</c:v>
                </c:pt>
                <c:pt idx="39">
                  <c:v>703</c:v>
                </c:pt>
              </c:numCache>
            </c:numRef>
          </c:yVal>
          <c:smooth val="0"/>
        </c:ser>
        <c:axId val="65041360"/>
        <c:axId val="48501329"/>
      </c:scatterChart>
      <c:valAx>
        <c:axId val="6504136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Ordre des apparitions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329"/>
        <c:crosses val="autoZero"/>
        <c:crossBetween val="midCat"/>
        <c:dispUnits/>
      </c:valAx>
      <c:valAx>
        <c:axId val="48501329"/>
        <c:scaling>
          <c:orientation val="minMax"/>
          <c:max val="9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de réponse 
en ms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1360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5675"/>
          <c:w val="0.10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Temps de reconnaissance des mots et chaines de consonnes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355"/>
          <c:w val="0.84425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Visualisation!$A$2</c:f>
              <c:strCache>
                <c:ptCount val="1"/>
                <c:pt idx="0">
                  <c:v>Mots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Visualisation!$B$2:$AO$2</c:f>
              <c:numCache>
                <c:ptCount val="40"/>
                <c:pt idx="0">
                  <c:v>0</c:v>
                </c:pt>
                <c:pt idx="1">
                  <c:v>625</c:v>
                </c:pt>
                <c:pt idx="2">
                  <c:v>500</c:v>
                </c:pt>
                <c:pt idx="3">
                  <c:v>547</c:v>
                </c:pt>
                <c:pt idx="4">
                  <c:v>719</c:v>
                </c:pt>
                <c:pt idx="5">
                  <c:v>641</c:v>
                </c:pt>
                <c:pt idx="6">
                  <c:v>641</c:v>
                </c:pt>
                <c:pt idx="7">
                  <c:v>1000</c:v>
                </c:pt>
                <c:pt idx="8">
                  <c:v>1000</c:v>
                </c:pt>
                <c:pt idx="9">
                  <c:v>734</c:v>
                </c:pt>
                <c:pt idx="10">
                  <c:v>687</c:v>
                </c:pt>
                <c:pt idx="11">
                  <c:v>594</c:v>
                </c:pt>
                <c:pt idx="12">
                  <c:v>0</c:v>
                </c:pt>
                <c:pt idx="13">
                  <c:v>641</c:v>
                </c:pt>
                <c:pt idx="14">
                  <c:v>750</c:v>
                </c:pt>
                <c:pt idx="15">
                  <c:v>734</c:v>
                </c:pt>
                <c:pt idx="16">
                  <c:v>516</c:v>
                </c:pt>
                <c:pt idx="17">
                  <c:v>750</c:v>
                </c:pt>
                <c:pt idx="18">
                  <c:v>1015</c:v>
                </c:pt>
                <c:pt idx="19">
                  <c:v>672</c:v>
                </c:pt>
                <c:pt idx="20">
                  <c:v>703</c:v>
                </c:pt>
                <c:pt idx="21">
                  <c:v>610</c:v>
                </c:pt>
                <c:pt idx="22">
                  <c:v>1000</c:v>
                </c:pt>
                <c:pt idx="23">
                  <c:v>703</c:v>
                </c:pt>
                <c:pt idx="24">
                  <c:v>532</c:v>
                </c:pt>
                <c:pt idx="25">
                  <c:v>641</c:v>
                </c:pt>
                <c:pt idx="26">
                  <c:v>563</c:v>
                </c:pt>
                <c:pt idx="27">
                  <c:v>672</c:v>
                </c:pt>
                <c:pt idx="28">
                  <c:v>0</c:v>
                </c:pt>
                <c:pt idx="29">
                  <c:v>657</c:v>
                </c:pt>
                <c:pt idx="30">
                  <c:v>687</c:v>
                </c:pt>
                <c:pt idx="31">
                  <c:v>719</c:v>
                </c:pt>
                <c:pt idx="32">
                  <c:v>750</c:v>
                </c:pt>
                <c:pt idx="33">
                  <c:v>735</c:v>
                </c:pt>
                <c:pt idx="34">
                  <c:v>610</c:v>
                </c:pt>
                <c:pt idx="35">
                  <c:v>672</c:v>
                </c:pt>
                <c:pt idx="36">
                  <c:v>844</c:v>
                </c:pt>
                <c:pt idx="37">
                  <c:v>860</c:v>
                </c:pt>
                <c:pt idx="38">
                  <c:v>735</c:v>
                </c:pt>
                <c:pt idx="39">
                  <c:v>641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Visualisation!$A$3</c:f>
              <c:strCache>
                <c:ptCount val="1"/>
                <c:pt idx="0">
                  <c:v>Consonnes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Visualisation!$B$3:$AO$3</c:f>
              <c:numCache>
                <c:ptCount val="40"/>
                <c:pt idx="0">
                  <c:v>0</c:v>
                </c:pt>
                <c:pt idx="1">
                  <c:v>969</c:v>
                </c:pt>
                <c:pt idx="2">
                  <c:v>641</c:v>
                </c:pt>
                <c:pt idx="3">
                  <c:v>672</c:v>
                </c:pt>
                <c:pt idx="4">
                  <c:v>578</c:v>
                </c:pt>
                <c:pt idx="5">
                  <c:v>609</c:v>
                </c:pt>
                <c:pt idx="6">
                  <c:v>906</c:v>
                </c:pt>
                <c:pt idx="7">
                  <c:v>703</c:v>
                </c:pt>
                <c:pt idx="8">
                  <c:v>656</c:v>
                </c:pt>
                <c:pt idx="9">
                  <c:v>547</c:v>
                </c:pt>
                <c:pt idx="10">
                  <c:v>734</c:v>
                </c:pt>
                <c:pt idx="11">
                  <c:v>766</c:v>
                </c:pt>
                <c:pt idx="12">
                  <c:v>859</c:v>
                </c:pt>
                <c:pt idx="13">
                  <c:v>719</c:v>
                </c:pt>
                <c:pt idx="14">
                  <c:v>875</c:v>
                </c:pt>
                <c:pt idx="15">
                  <c:v>719</c:v>
                </c:pt>
                <c:pt idx="16">
                  <c:v>0</c:v>
                </c:pt>
                <c:pt idx="17">
                  <c:v>1125</c:v>
                </c:pt>
                <c:pt idx="18">
                  <c:v>0</c:v>
                </c:pt>
                <c:pt idx="19">
                  <c:v>594</c:v>
                </c:pt>
                <c:pt idx="20">
                  <c:v>766</c:v>
                </c:pt>
                <c:pt idx="21">
                  <c:v>734</c:v>
                </c:pt>
                <c:pt idx="22">
                  <c:v>797</c:v>
                </c:pt>
                <c:pt idx="23">
                  <c:v>750</c:v>
                </c:pt>
                <c:pt idx="24">
                  <c:v>797</c:v>
                </c:pt>
                <c:pt idx="25">
                  <c:v>969</c:v>
                </c:pt>
                <c:pt idx="26">
                  <c:v>0</c:v>
                </c:pt>
                <c:pt idx="27">
                  <c:v>750</c:v>
                </c:pt>
                <c:pt idx="28">
                  <c:v>640</c:v>
                </c:pt>
                <c:pt idx="29">
                  <c:v>984</c:v>
                </c:pt>
                <c:pt idx="30">
                  <c:v>797</c:v>
                </c:pt>
                <c:pt idx="31">
                  <c:v>734</c:v>
                </c:pt>
                <c:pt idx="32">
                  <c:v>1047</c:v>
                </c:pt>
                <c:pt idx="33">
                  <c:v>969</c:v>
                </c:pt>
                <c:pt idx="34">
                  <c:v>1094</c:v>
                </c:pt>
                <c:pt idx="35">
                  <c:v>781</c:v>
                </c:pt>
                <c:pt idx="36">
                  <c:v>875</c:v>
                </c:pt>
                <c:pt idx="37">
                  <c:v>734</c:v>
                </c:pt>
                <c:pt idx="38">
                  <c:v>656</c:v>
                </c:pt>
                <c:pt idx="39">
                  <c:v>703</c:v>
                </c:pt>
              </c:numCache>
            </c:numRef>
          </c:yVal>
          <c:smooth val="0"/>
        </c:ser>
        <c:axId val="33858778"/>
        <c:axId val="36293547"/>
      </c:scatterChart>
      <c:valAx>
        <c:axId val="3385877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Ordre des apparitions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3547"/>
        <c:crosses val="autoZero"/>
        <c:crossBetween val="midCat"/>
        <c:dispUnits/>
      </c:valAx>
      <c:valAx>
        <c:axId val="3629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de réponse 
en ms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877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45575"/>
          <c:w val="0.106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Temps de reconnaissance des mots et chaines de consonnes
et IC de la moyenne (90%)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1875"/>
          <c:w val="0.84975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Visualisation!$A$2</c:f>
              <c:strCache>
                <c:ptCount val="1"/>
                <c:pt idx="0">
                  <c:v>Mots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Visualisation!$B$2:$AL$2</c:f>
              <c:numCache>
                <c:ptCount val="37"/>
                <c:pt idx="0">
                  <c:v>0</c:v>
                </c:pt>
                <c:pt idx="1">
                  <c:v>625</c:v>
                </c:pt>
                <c:pt idx="2">
                  <c:v>500</c:v>
                </c:pt>
                <c:pt idx="3">
                  <c:v>547</c:v>
                </c:pt>
                <c:pt idx="4">
                  <c:v>719</c:v>
                </c:pt>
                <c:pt idx="5">
                  <c:v>641</c:v>
                </c:pt>
                <c:pt idx="6">
                  <c:v>641</c:v>
                </c:pt>
                <c:pt idx="7">
                  <c:v>1000</c:v>
                </c:pt>
                <c:pt idx="8">
                  <c:v>1000</c:v>
                </c:pt>
                <c:pt idx="9">
                  <c:v>734</c:v>
                </c:pt>
                <c:pt idx="10">
                  <c:v>687</c:v>
                </c:pt>
                <c:pt idx="11">
                  <c:v>594</c:v>
                </c:pt>
                <c:pt idx="12">
                  <c:v>0</c:v>
                </c:pt>
                <c:pt idx="13">
                  <c:v>641</c:v>
                </c:pt>
                <c:pt idx="14">
                  <c:v>750</c:v>
                </c:pt>
                <c:pt idx="15">
                  <c:v>734</c:v>
                </c:pt>
                <c:pt idx="16">
                  <c:v>516</c:v>
                </c:pt>
                <c:pt idx="17">
                  <c:v>750</c:v>
                </c:pt>
                <c:pt idx="18">
                  <c:v>1015</c:v>
                </c:pt>
                <c:pt idx="19">
                  <c:v>672</c:v>
                </c:pt>
                <c:pt idx="20">
                  <c:v>703</c:v>
                </c:pt>
                <c:pt idx="21">
                  <c:v>610</c:v>
                </c:pt>
                <c:pt idx="22">
                  <c:v>1000</c:v>
                </c:pt>
                <c:pt idx="23">
                  <c:v>703</c:v>
                </c:pt>
                <c:pt idx="24">
                  <c:v>532</c:v>
                </c:pt>
                <c:pt idx="25">
                  <c:v>641</c:v>
                </c:pt>
                <c:pt idx="26">
                  <c:v>563</c:v>
                </c:pt>
                <c:pt idx="27">
                  <c:v>672</c:v>
                </c:pt>
                <c:pt idx="28">
                  <c:v>0</c:v>
                </c:pt>
                <c:pt idx="29">
                  <c:v>657</c:v>
                </c:pt>
                <c:pt idx="30">
                  <c:v>687</c:v>
                </c:pt>
                <c:pt idx="31">
                  <c:v>719</c:v>
                </c:pt>
                <c:pt idx="32">
                  <c:v>750</c:v>
                </c:pt>
                <c:pt idx="33">
                  <c:v>735</c:v>
                </c:pt>
                <c:pt idx="34">
                  <c:v>610</c:v>
                </c:pt>
                <c:pt idx="35">
                  <c:v>672</c:v>
                </c:pt>
                <c:pt idx="36">
                  <c:v>844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Visualisation!$A$3</c:f>
              <c:strCache>
                <c:ptCount val="1"/>
                <c:pt idx="0">
                  <c:v>Consonnes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Visualisation!$B$3:$AK$3</c:f>
              <c:numCache>
                <c:ptCount val="36"/>
                <c:pt idx="0">
                  <c:v>0</c:v>
                </c:pt>
                <c:pt idx="1">
                  <c:v>969</c:v>
                </c:pt>
                <c:pt idx="2">
                  <c:v>641</c:v>
                </c:pt>
                <c:pt idx="3">
                  <c:v>672</c:v>
                </c:pt>
                <c:pt idx="4">
                  <c:v>578</c:v>
                </c:pt>
                <c:pt idx="5">
                  <c:v>609</c:v>
                </c:pt>
                <c:pt idx="6">
                  <c:v>906</c:v>
                </c:pt>
                <c:pt idx="7">
                  <c:v>703</c:v>
                </c:pt>
                <c:pt idx="8">
                  <c:v>656</c:v>
                </c:pt>
                <c:pt idx="9">
                  <c:v>547</c:v>
                </c:pt>
                <c:pt idx="10">
                  <c:v>734</c:v>
                </c:pt>
                <c:pt idx="11">
                  <c:v>766</c:v>
                </c:pt>
                <c:pt idx="12">
                  <c:v>859</c:v>
                </c:pt>
                <c:pt idx="13">
                  <c:v>719</c:v>
                </c:pt>
                <c:pt idx="14">
                  <c:v>875</c:v>
                </c:pt>
                <c:pt idx="15">
                  <c:v>719</c:v>
                </c:pt>
                <c:pt idx="16">
                  <c:v>0</c:v>
                </c:pt>
                <c:pt idx="17">
                  <c:v>1125</c:v>
                </c:pt>
                <c:pt idx="18">
                  <c:v>0</c:v>
                </c:pt>
                <c:pt idx="19">
                  <c:v>594</c:v>
                </c:pt>
                <c:pt idx="20">
                  <c:v>766</c:v>
                </c:pt>
                <c:pt idx="21">
                  <c:v>734</c:v>
                </c:pt>
                <c:pt idx="22">
                  <c:v>797</c:v>
                </c:pt>
                <c:pt idx="23">
                  <c:v>750</c:v>
                </c:pt>
                <c:pt idx="24">
                  <c:v>797</c:v>
                </c:pt>
                <c:pt idx="25">
                  <c:v>969</c:v>
                </c:pt>
                <c:pt idx="26">
                  <c:v>0</c:v>
                </c:pt>
                <c:pt idx="27">
                  <c:v>750</c:v>
                </c:pt>
                <c:pt idx="28">
                  <c:v>640</c:v>
                </c:pt>
                <c:pt idx="29">
                  <c:v>984</c:v>
                </c:pt>
                <c:pt idx="30">
                  <c:v>797</c:v>
                </c:pt>
                <c:pt idx="31">
                  <c:v>734</c:v>
                </c:pt>
                <c:pt idx="32">
                  <c:v>1047</c:v>
                </c:pt>
                <c:pt idx="33">
                  <c:v>969</c:v>
                </c:pt>
                <c:pt idx="34">
                  <c:v>1094</c:v>
                </c:pt>
                <c:pt idx="35">
                  <c:v>781</c:v>
                </c:pt>
              </c:numCache>
            </c:numRef>
          </c:yVal>
          <c:smooth val="0"/>
        </c:ser>
        <c:ser>
          <c:idx val="2"/>
          <c:order val="2"/>
          <c:tx>
            <c:v>Inf mots</c:v>
          </c:tx>
          <c:spPr>
            <a:ln w="381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'IC'!$U$6:$BH$6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Sup mots</c:v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'IC'!$U$7:$BH$7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Inf consonnes</c:v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'IC'!$U$8:$BH$8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Sup consonnes</c:v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'IC'!$U$9:$BH$9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Moy mots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'IC'!$U$2:$BH$2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Moy consonnes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'IC'!$U$3:$BH$3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58206468"/>
        <c:axId val="54096165"/>
      </c:scatterChart>
      <c:valAx>
        <c:axId val="5820646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Ordre des apparitions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6165"/>
        <c:crosses val="autoZero"/>
        <c:crossBetween val="midCat"/>
        <c:dispUnits/>
      </c:valAx>
      <c:valAx>
        <c:axId val="5409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de réponse 
en ms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646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905"/>
          <c:y val="0.29725"/>
          <c:w val="0.108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Temps de reconnaissance des mots et chaines de consonnes dans l'intervalle [400ms;900ms]
et IC de la moyenne (90%)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365"/>
          <c:y val="0.1125"/>
          <c:w val="0.8415"/>
          <c:h val="0.8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Visualisation!$A$2</c:f>
              <c:strCache>
                <c:ptCount val="1"/>
                <c:pt idx="0">
                  <c:v>Mots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Visualisation!$B$2:$AL$2</c:f>
              <c:numCache>
                <c:ptCount val="37"/>
                <c:pt idx="0">
                  <c:v>0</c:v>
                </c:pt>
                <c:pt idx="1">
                  <c:v>625</c:v>
                </c:pt>
                <c:pt idx="2">
                  <c:v>500</c:v>
                </c:pt>
                <c:pt idx="3">
                  <c:v>547</c:v>
                </c:pt>
                <c:pt idx="4">
                  <c:v>719</c:v>
                </c:pt>
                <c:pt idx="5">
                  <c:v>641</c:v>
                </c:pt>
                <c:pt idx="6">
                  <c:v>641</c:v>
                </c:pt>
                <c:pt idx="7">
                  <c:v>1000</c:v>
                </c:pt>
                <c:pt idx="8">
                  <c:v>1000</c:v>
                </c:pt>
                <c:pt idx="9">
                  <c:v>734</c:v>
                </c:pt>
                <c:pt idx="10">
                  <c:v>687</c:v>
                </c:pt>
                <c:pt idx="11">
                  <c:v>594</c:v>
                </c:pt>
                <c:pt idx="12">
                  <c:v>0</c:v>
                </c:pt>
                <c:pt idx="13">
                  <c:v>641</c:v>
                </c:pt>
                <c:pt idx="14">
                  <c:v>750</c:v>
                </c:pt>
                <c:pt idx="15">
                  <c:v>734</c:v>
                </c:pt>
                <c:pt idx="16">
                  <c:v>516</c:v>
                </c:pt>
                <c:pt idx="17">
                  <c:v>750</c:v>
                </c:pt>
                <c:pt idx="18">
                  <c:v>1015</c:v>
                </c:pt>
                <c:pt idx="19">
                  <c:v>672</c:v>
                </c:pt>
                <c:pt idx="20">
                  <c:v>703</c:v>
                </c:pt>
                <c:pt idx="21">
                  <c:v>610</c:v>
                </c:pt>
                <c:pt idx="22">
                  <c:v>1000</c:v>
                </c:pt>
                <c:pt idx="23">
                  <c:v>703</c:v>
                </c:pt>
                <c:pt idx="24">
                  <c:v>532</c:v>
                </c:pt>
                <c:pt idx="25">
                  <c:v>641</c:v>
                </c:pt>
                <c:pt idx="26">
                  <c:v>563</c:v>
                </c:pt>
                <c:pt idx="27">
                  <c:v>672</c:v>
                </c:pt>
                <c:pt idx="28">
                  <c:v>0</c:v>
                </c:pt>
                <c:pt idx="29">
                  <c:v>657</c:v>
                </c:pt>
                <c:pt idx="30">
                  <c:v>687</c:v>
                </c:pt>
                <c:pt idx="31">
                  <c:v>719</c:v>
                </c:pt>
                <c:pt idx="32">
                  <c:v>750</c:v>
                </c:pt>
                <c:pt idx="33">
                  <c:v>735</c:v>
                </c:pt>
                <c:pt idx="34">
                  <c:v>610</c:v>
                </c:pt>
                <c:pt idx="35">
                  <c:v>672</c:v>
                </c:pt>
                <c:pt idx="36">
                  <c:v>844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Visualisation!$A$3</c:f>
              <c:strCache>
                <c:ptCount val="1"/>
                <c:pt idx="0">
                  <c:v>Consonnes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Visualisation!$B$3:$AK$3</c:f>
              <c:numCache>
                <c:ptCount val="36"/>
                <c:pt idx="0">
                  <c:v>0</c:v>
                </c:pt>
                <c:pt idx="1">
                  <c:v>969</c:v>
                </c:pt>
                <c:pt idx="2">
                  <c:v>641</c:v>
                </c:pt>
                <c:pt idx="3">
                  <c:v>672</c:v>
                </c:pt>
                <c:pt idx="4">
                  <c:v>578</c:v>
                </c:pt>
                <c:pt idx="5">
                  <c:v>609</c:v>
                </c:pt>
                <c:pt idx="6">
                  <c:v>906</c:v>
                </c:pt>
                <c:pt idx="7">
                  <c:v>703</c:v>
                </c:pt>
                <c:pt idx="8">
                  <c:v>656</c:v>
                </c:pt>
                <c:pt idx="9">
                  <c:v>547</c:v>
                </c:pt>
                <c:pt idx="10">
                  <c:v>734</c:v>
                </c:pt>
                <c:pt idx="11">
                  <c:v>766</c:v>
                </c:pt>
                <c:pt idx="12">
                  <c:v>859</c:v>
                </c:pt>
                <c:pt idx="13">
                  <c:v>719</c:v>
                </c:pt>
                <c:pt idx="14">
                  <c:v>875</c:v>
                </c:pt>
                <c:pt idx="15">
                  <c:v>719</c:v>
                </c:pt>
                <c:pt idx="16">
                  <c:v>0</c:v>
                </c:pt>
                <c:pt idx="17">
                  <c:v>1125</c:v>
                </c:pt>
                <c:pt idx="18">
                  <c:v>0</c:v>
                </c:pt>
                <c:pt idx="19">
                  <c:v>594</c:v>
                </c:pt>
                <c:pt idx="20">
                  <c:v>766</c:v>
                </c:pt>
                <c:pt idx="21">
                  <c:v>734</c:v>
                </c:pt>
                <c:pt idx="22">
                  <c:v>797</c:v>
                </c:pt>
                <c:pt idx="23">
                  <c:v>750</c:v>
                </c:pt>
                <c:pt idx="24">
                  <c:v>797</c:v>
                </c:pt>
                <c:pt idx="25">
                  <c:v>969</c:v>
                </c:pt>
                <c:pt idx="26">
                  <c:v>0</c:v>
                </c:pt>
                <c:pt idx="27">
                  <c:v>750</c:v>
                </c:pt>
                <c:pt idx="28">
                  <c:v>640</c:v>
                </c:pt>
                <c:pt idx="29">
                  <c:v>984</c:v>
                </c:pt>
                <c:pt idx="30">
                  <c:v>797</c:v>
                </c:pt>
                <c:pt idx="31">
                  <c:v>734</c:v>
                </c:pt>
                <c:pt idx="32">
                  <c:v>1047</c:v>
                </c:pt>
                <c:pt idx="33">
                  <c:v>969</c:v>
                </c:pt>
                <c:pt idx="34">
                  <c:v>1094</c:v>
                </c:pt>
                <c:pt idx="35">
                  <c:v>781</c:v>
                </c:pt>
              </c:numCache>
            </c:numRef>
          </c:yVal>
          <c:smooth val="0"/>
        </c:ser>
        <c:ser>
          <c:idx val="2"/>
          <c:order val="2"/>
          <c:tx>
            <c:v>Inf mots</c:v>
          </c:tx>
          <c:spPr>
            <a:ln w="381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'IC'!$U$6:$BH$6</c:f>
              <c:numCache>
                <c:ptCount val="40"/>
                <c:pt idx="0">
                  <c:v>669.7257578900038</c:v>
                </c:pt>
                <c:pt idx="1">
                  <c:v>669.7257578900038</c:v>
                </c:pt>
                <c:pt idx="2">
                  <c:v>669.7257578900038</c:v>
                </c:pt>
                <c:pt idx="3">
                  <c:v>669.7257578900038</c:v>
                </c:pt>
                <c:pt idx="4">
                  <c:v>669.7257578900038</c:v>
                </c:pt>
                <c:pt idx="5">
                  <c:v>669.7257578900038</c:v>
                </c:pt>
                <c:pt idx="6">
                  <c:v>669.7257578900038</c:v>
                </c:pt>
                <c:pt idx="7">
                  <c:v>669.7257578900038</c:v>
                </c:pt>
                <c:pt idx="8">
                  <c:v>669.7257578900038</c:v>
                </c:pt>
                <c:pt idx="9">
                  <c:v>669.7257578900038</c:v>
                </c:pt>
                <c:pt idx="10">
                  <c:v>669.7257578900038</c:v>
                </c:pt>
                <c:pt idx="11">
                  <c:v>669.7257578900038</c:v>
                </c:pt>
                <c:pt idx="12">
                  <c:v>669.7257578900038</c:v>
                </c:pt>
                <c:pt idx="13">
                  <c:v>669.7257578900038</c:v>
                </c:pt>
                <c:pt idx="14">
                  <c:v>669.7257578900038</c:v>
                </c:pt>
                <c:pt idx="15">
                  <c:v>669.7257578900038</c:v>
                </c:pt>
                <c:pt idx="16">
                  <c:v>669.7257578900038</c:v>
                </c:pt>
                <c:pt idx="17">
                  <c:v>669.7257578900038</c:v>
                </c:pt>
                <c:pt idx="18">
                  <c:v>669.7257578900038</c:v>
                </c:pt>
                <c:pt idx="19">
                  <c:v>669.7257578900038</c:v>
                </c:pt>
                <c:pt idx="20">
                  <c:v>669.7257578900038</c:v>
                </c:pt>
                <c:pt idx="21">
                  <c:v>669.7257578900038</c:v>
                </c:pt>
                <c:pt idx="22">
                  <c:v>669.7257578900038</c:v>
                </c:pt>
                <c:pt idx="23">
                  <c:v>669.7257578900038</c:v>
                </c:pt>
                <c:pt idx="24">
                  <c:v>669.7257578900038</c:v>
                </c:pt>
                <c:pt idx="25">
                  <c:v>669.7257578900038</c:v>
                </c:pt>
                <c:pt idx="26">
                  <c:v>669.7257578900038</c:v>
                </c:pt>
                <c:pt idx="27">
                  <c:v>669.7257578900038</c:v>
                </c:pt>
                <c:pt idx="28">
                  <c:v>669.7257578900038</c:v>
                </c:pt>
                <c:pt idx="29">
                  <c:v>669.7257578900038</c:v>
                </c:pt>
                <c:pt idx="30">
                  <c:v>669.7257578900038</c:v>
                </c:pt>
                <c:pt idx="31">
                  <c:v>669.7257578900038</c:v>
                </c:pt>
                <c:pt idx="32">
                  <c:v>669.7257578900038</c:v>
                </c:pt>
                <c:pt idx="33">
                  <c:v>669.7257578900038</c:v>
                </c:pt>
                <c:pt idx="34">
                  <c:v>669.7257578900038</c:v>
                </c:pt>
                <c:pt idx="35">
                  <c:v>669.7257578900038</c:v>
                </c:pt>
                <c:pt idx="36">
                  <c:v>669.7257578900038</c:v>
                </c:pt>
                <c:pt idx="37">
                  <c:v>669.7257578900038</c:v>
                </c:pt>
                <c:pt idx="38">
                  <c:v>669.7257578900038</c:v>
                </c:pt>
                <c:pt idx="39">
                  <c:v>669.7257578900038</c:v>
                </c:pt>
              </c:numCache>
            </c:numRef>
          </c:yVal>
          <c:smooth val="0"/>
        </c:ser>
        <c:ser>
          <c:idx val="3"/>
          <c:order val="3"/>
          <c:tx>
            <c:v>Sup mots</c:v>
          </c:tx>
          <c:spPr>
            <a:ln w="381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'IC'!$U$7:$BH$7</c:f>
              <c:numCache>
                <c:ptCount val="40"/>
                <c:pt idx="0">
                  <c:v>741.085052920807</c:v>
                </c:pt>
                <c:pt idx="1">
                  <c:v>741.085052920807</c:v>
                </c:pt>
                <c:pt idx="2">
                  <c:v>741.085052920807</c:v>
                </c:pt>
                <c:pt idx="3">
                  <c:v>741.085052920807</c:v>
                </c:pt>
                <c:pt idx="4">
                  <c:v>741.085052920807</c:v>
                </c:pt>
                <c:pt idx="5">
                  <c:v>741.085052920807</c:v>
                </c:pt>
                <c:pt idx="6">
                  <c:v>741.085052920807</c:v>
                </c:pt>
                <c:pt idx="7">
                  <c:v>741.085052920807</c:v>
                </c:pt>
                <c:pt idx="8">
                  <c:v>741.085052920807</c:v>
                </c:pt>
                <c:pt idx="9">
                  <c:v>741.085052920807</c:v>
                </c:pt>
                <c:pt idx="10">
                  <c:v>741.085052920807</c:v>
                </c:pt>
                <c:pt idx="11">
                  <c:v>741.085052920807</c:v>
                </c:pt>
                <c:pt idx="12">
                  <c:v>741.085052920807</c:v>
                </c:pt>
                <c:pt idx="13">
                  <c:v>741.085052920807</c:v>
                </c:pt>
                <c:pt idx="14">
                  <c:v>741.085052920807</c:v>
                </c:pt>
                <c:pt idx="15">
                  <c:v>741.085052920807</c:v>
                </c:pt>
                <c:pt idx="16">
                  <c:v>741.085052920807</c:v>
                </c:pt>
                <c:pt idx="17">
                  <c:v>741.085052920807</c:v>
                </c:pt>
                <c:pt idx="18">
                  <c:v>741.085052920807</c:v>
                </c:pt>
                <c:pt idx="19">
                  <c:v>741.085052920807</c:v>
                </c:pt>
                <c:pt idx="20">
                  <c:v>741.085052920807</c:v>
                </c:pt>
                <c:pt idx="21">
                  <c:v>741.085052920807</c:v>
                </c:pt>
                <c:pt idx="22">
                  <c:v>741.085052920807</c:v>
                </c:pt>
                <c:pt idx="23">
                  <c:v>741.085052920807</c:v>
                </c:pt>
                <c:pt idx="24">
                  <c:v>741.085052920807</c:v>
                </c:pt>
                <c:pt idx="25">
                  <c:v>741.085052920807</c:v>
                </c:pt>
                <c:pt idx="26">
                  <c:v>741.085052920807</c:v>
                </c:pt>
                <c:pt idx="27">
                  <c:v>741.085052920807</c:v>
                </c:pt>
                <c:pt idx="28">
                  <c:v>741.085052920807</c:v>
                </c:pt>
                <c:pt idx="29">
                  <c:v>741.085052920807</c:v>
                </c:pt>
                <c:pt idx="30">
                  <c:v>741.085052920807</c:v>
                </c:pt>
                <c:pt idx="31">
                  <c:v>741.085052920807</c:v>
                </c:pt>
                <c:pt idx="32">
                  <c:v>741.085052920807</c:v>
                </c:pt>
                <c:pt idx="33">
                  <c:v>741.085052920807</c:v>
                </c:pt>
                <c:pt idx="34">
                  <c:v>741.085052920807</c:v>
                </c:pt>
                <c:pt idx="35">
                  <c:v>741.085052920807</c:v>
                </c:pt>
                <c:pt idx="36">
                  <c:v>741.085052920807</c:v>
                </c:pt>
                <c:pt idx="37">
                  <c:v>741.085052920807</c:v>
                </c:pt>
                <c:pt idx="38">
                  <c:v>741.085052920807</c:v>
                </c:pt>
                <c:pt idx="39">
                  <c:v>741.085052920807</c:v>
                </c:pt>
              </c:numCache>
            </c:numRef>
          </c:yVal>
          <c:smooth val="0"/>
        </c:ser>
        <c:ser>
          <c:idx val="4"/>
          <c:order val="4"/>
          <c:tx>
            <c:v>Inf consonnes</c:v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'IC'!$U$8:$BH$8</c:f>
              <c:numCache>
                <c:ptCount val="40"/>
                <c:pt idx="0">
                  <c:v>744.6135522273859</c:v>
                </c:pt>
                <c:pt idx="1">
                  <c:v>744.6135522273859</c:v>
                </c:pt>
                <c:pt idx="2">
                  <c:v>744.6135522273859</c:v>
                </c:pt>
                <c:pt idx="3">
                  <c:v>744.6135522273859</c:v>
                </c:pt>
                <c:pt idx="4">
                  <c:v>744.6135522273859</c:v>
                </c:pt>
                <c:pt idx="5">
                  <c:v>744.6135522273859</c:v>
                </c:pt>
                <c:pt idx="6">
                  <c:v>744.6135522273859</c:v>
                </c:pt>
                <c:pt idx="7">
                  <c:v>744.6135522273859</c:v>
                </c:pt>
                <c:pt idx="8">
                  <c:v>744.6135522273859</c:v>
                </c:pt>
                <c:pt idx="9">
                  <c:v>744.6135522273859</c:v>
                </c:pt>
                <c:pt idx="10">
                  <c:v>744.6135522273859</c:v>
                </c:pt>
                <c:pt idx="11">
                  <c:v>744.6135522273859</c:v>
                </c:pt>
                <c:pt idx="12">
                  <c:v>744.6135522273859</c:v>
                </c:pt>
                <c:pt idx="13">
                  <c:v>744.6135522273859</c:v>
                </c:pt>
                <c:pt idx="14">
                  <c:v>744.6135522273859</c:v>
                </c:pt>
                <c:pt idx="15">
                  <c:v>744.6135522273859</c:v>
                </c:pt>
                <c:pt idx="16">
                  <c:v>744.6135522273859</c:v>
                </c:pt>
                <c:pt idx="17">
                  <c:v>744.6135522273859</c:v>
                </c:pt>
                <c:pt idx="18">
                  <c:v>744.6135522273859</c:v>
                </c:pt>
                <c:pt idx="19">
                  <c:v>744.6135522273859</c:v>
                </c:pt>
                <c:pt idx="20">
                  <c:v>744.6135522273859</c:v>
                </c:pt>
                <c:pt idx="21">
                  <c:v>744.6135522273859</c:v>
                </c:pt>
                <c:pt idx="22">
                  <c:v>744.6135522273859</c:v>
                </c:pt>
                <c:pt idx="23">
                  <c:v>744.6135522273859</c:v>
                </c:pt>
                <c:pt idx="24">
                  <c:v>744.6135522273859</c:v>
                </c:pt>
                <c:pt idx="25">
                  <c:v>744.6135522273859</c:v>
                </c:pt>
                <c:pt idx="26">
                  <c:v>744.6135522273859</c:v>
                </c:pt>
                <c:pt idx="27">
                  <c:v>744.6135522273859</c:v>
                </c:pt>
                <c:pt idx="28">
                  <c:v>744.6135522273859</c:v>
                </c:pt>
                <c:pt idx="29">
                  <c:v>744.6135522273859</c:v>
                </c:pt>
                <c:pt idx="30">
                  <c:v>744.6135522273859</c:v>
                </c:pt>
                <c:pt idx="31">
                  <c:v>744.6135522273859</c:v>
                </c:pt>
                <c:pt idx="32">
                  <c:v>744.6135522273859</c:v>
                </c:pt>
                <c:pt idx="33">
                  <c:v>744.6135522273859</c:v>
                </c:pt>
                <c:pt idx="34">
                  <c:v>744.6135522273859</c:v>
                </c:pt>
                <c:pt idx="35">
                  <c:v>744.6135522273859</c:v>
                </c:pt>
                <c:pt idx="36">
                  <c:v>744.6135522273859</c:v>
                </c:pt>
                <c:pt idx="37">
                  <c:v>744.6135522273859</c:v>
                </c:pt>
                <c:pt idx="38">
                  <c:v>744.6135522273859</c:v>
                </c:pt>
                <c:pt idx="39">
                  <c:v>744.6135522273859</c:v>
                </c:pt>
              </c:numCache>
            </c:numRef>
          </c:yVal>
          <c:smooth val="0"/>
        </c:ser>
        <c:ser>
          <c:idx val="5"/>
          <c:order val="5"/>
          <c:tx>
            <c:v>Sup consonnes</c:v>
          </c:tx>
          <c:spPr>
            <a:ln w="38100">
              <a:solidFill>
                <a:srgbClr val="FF99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'IC'!$U$9:$BH$9</c:f>
              <c:numCache>
                <c:ptCount val="40"/>
                <c:pt idx="0">
                  <c:v>824.775336661503</c:v>
                </c:pt>
                <c:pt idx="1">
                  <c:v>824.775336661503</c:v>
                </c:pt>
                <c:pt idx="2">
                  <c:v>824.775336661503</c:v>
                </c:pt>
                <c:pt idx="3">
                  <c:v>824.775336661503</c:v>
                </c:pt>
                <c:pt idx="4">
                  <c:v>824.775336661503</c:v>
                </c:pt>
                <c:pt idx="5">
                  <c:v>824.775336661503</c:v>
                </c:pt>
                <c:pt idx="6">
                  <c:v>824.775336661503</c:v>
                </c:pt>
                <c:pt idx="7">
                  <c:v>824.775336661503</c:v>
                </c:pt>
                <c:pt idx="8">
                  <c:v>824.775336661503</c:v>
                </c:pt>
                <c:pt idx="9">
                  <c:v>824.775336661503</c:v>
                </c:pt>
                <c:pt idx="10">
                  <c:v>824.775336661503</c:v>
                </c:pt>
                <c:pt idx="11">
                  <c:v>824.775336661503</c:v>
                </c:pt>
                <c:pt idx="12">
                  <c:v>824.775336661503</c:v>
                </c:pt>
                <c:pt idx="13">
                  <c:v>824.775336661503</c:v>
                </c:pt>
                <c:pt idx="14">
                  <c:v>824.775336661503</c:v>
                </c:pt>
                <c:pt idx="15">
                  <c:v>824.775336661503</c:v>
                </c:pt>
                <c:pt idx="16">
                  <c:v>824.775336661503</c:v>
                </c:pt>
                <c:pt idx="17">
                  <c:v>824.775336661503</c:v>
                </c:pt>
                <c:pt idx="18">
                  <c:v>824.775336661503</c:v>
                </c:pt>
                <c:pt idx="19">
                  <c:v>824.775336661503</c:v>
                </c:pt>
                <c:pt idx="20">
                  <c:v>824.775336661503</c:v>
                </c:pt>
                <c:pt idx="21">
                  <c:v>824.775336661503</c:v>
                </c:pt>
                <c:pt idx="22">
                  <c:v>824.775336661503</c:v>
                </c:pt>
                <c:pt idx="23">
                  <c:v>824.775336661503</c:v>
                </c:pt>
                <c:pt idx="24">
                  <c:v>824.775336661503</c:v>
                </c:pt>
                <c:pt idx="25">
                  <c:v>824.775336661503</c:v>
                </c:pt>
                <c:pt idx="26">
                  <c:v>824.775336661503</c:v>
                </c:pt>
                <c:pt idx="27">
                  <c:v>824.775336661503</c:v>
                </c:pt>
                <c:pt idx="28">
                  <c:v>824.775336661503</c:v>
                </c:pt>
                <c:pt idx="29">
                  <c:v>824.775336661503</c:v>
                </c:pt>
                <c:pt idx="30">
                  <c:v>824.775336661503</c:v>
                </c:pt>
                <c:pt idx="31">
                  <c:v>824.775336661503</c:v>
                </c:pt>
                <c:pt idx="32">
                  <c:v>824.775336661503</c:v>
                </c:pt>
                <c:pt idx="33">
                  <c:v>824.775336661503</c:v>
                </c:pt>
                <c:pt idx="34">
                  <c:v>824.775336661503</c:v>
                </c:pt>
                <c:pt idx="35">
                  <c:v>824.775336661503</c:v>
                </c:pt>
                <c:pt idx="36">
                  <c:v>824.775336661503</c:v>
                </c:pt>
                <c:pt idx="37">
                  <c:v>824.775336661503</c:v>
                </c:pt>
                <c:pt idx="38">
                  <c:v>824.775336661503</c:v>
                </c:pt>
                <c:pt idx="39">
                  <c:v>824.775336661503</c:v>
                </c:pt>
              </c:numCache>
            </c:numRef>
          </c:yVal>
          <c:smooth val="0"/>
        </c:ser>
        <c:ser>
          <c:idx val="6"/>
          <c:order val="6"/>
          <c:tx>
            <c:v>Moy mots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'IC'!$U$2:$BH$2</c:f>
              <c:numCache>
                <c:ptCount val="40"/>
                <c:pt idx="0">
                  <c:v>705.4054054054054</c:v>
                </c:pt>
                <c:pt idx="1">
                  <c:v>705.4054054054054</c:v>
                </c:pt>
                <c:pt idx="2">
                  <c:v>705.4054054054054</c:v>
                </c:pt>
                <c:pt idx="3">
                  <c:v>705.4054054054054</c:v>
                </c:pt>
                <c:pt idx="4">
                  <c:v>705.4054054054054</c:v>
                </c:pt>
                <c:pt idx="5">
                  <c:v>705.4054054054054</c:v>
                </c:pt>
                <c:pt idx="6">
                  <c:v>705.4054054054054</c:v>
                </c:pt>
                <c:pt idx="7">
                  <c:v>705.4054054054054</c:v>
                </c:pt>
                <c:pt idx="8">
                  <c:v>705.4054054054054</c:v>
                </c:pt>
                <c:pt idx="9">
                  <c:v>705.4054054054054</c:v>
                </c:pt>
                <c:pt idx="10">
                  <c:v>705.4054054054054</c:v>
                </c:pt>
                <c:pt idx="11">
                  <c:v>705.4054054054054</c:v>
                </c:pt>
                <c:pt idx="12">
                  <c:v>705.4054054054054</c:v>
                </c:pt>
                <c:pt idx="13">
                  <c:v>705.4054054054054</c:v>
                </c:pt>
                <c:pt idx="14">
                  <c:v>705.4054054054054</c:v>
                </c:pt>
                <c:pt idx="15">
                  <c:v>705.4054054054054</c:v>
                </c:pt>
                <c:pt idx="16">
                  <c:v>705.4054054054054</c:v>
                </c:pt>
                <c:pt idx="17">
                  <c:v>705.4054054054054</c:v>
                </c:pt>
                <c:pt idx="18">
                  <c:v>705.4054054054054</c:v>
                </c:pt>
                <c:pt idx="19">
                  <c:v>705.4054054054054</c:v>
                </c:pt>
                <c:pt idx="20">
                  <c:v>705.4054054054054</c:v>
                </c:pt>
                <c:pt idx="21">
                  <c:v>705.4054054054054</c:v>
                </c:pt>
                <c:pt idx="22">
                  <c:v>705.4054054054054</c:v>
                </c:pt>
                <c:pt idx="23">
                  <c:v>705.4054054054054</c:v>
                </c:pt>
                <c:pt idx="24">
                  <c:v>705.4054054054054</c:v>
                </c:pt>
                <c:pt idx="25">
                  <c:v>705.4054054054054</c:v>
                </c:pt>
                <c:pt idx="26">
                  <c:v>705.4054054054054</c:v>
                </c:pt>
                <c:pt idx="27">
                  <c:v>705.4054054054054</c:v>
                </c:pt>
                <c:pt idx="28">
                  <c:v>705.4054054054054</c:v>
                </c:pt>
                <c:pt idx="29">
                  <c:v>705.4054054054054</c:v>
                </c:pt>
                <c:pt idx="30">
                  <c:v>705.4054054054054</c:v>
                </c:pt>
                <c:pt idx="31">
                  <c:v>705.4054054054054</c:v>
                </c:pt>
                <c:pt idx="32">
                  <c:v>705.4054054054054</c:v>
                </c:pt>
                <c:pt idx="33">
                  <c:v>705.4054054054054</c:v>
                </c:pt>
                <c:pt idx="34">
                  <c:v>705.4054054054054</c:v>
                </c:pt>
                <c:pt idx="35">
                  <c:v>705.4054054054054</c:v>
                </c:pt>
                <c:pt idx="36">
                  <c:v>705.4054054054054</c:v>
                </c:pt>
                <c:pt idx="37">
                  <c:v>705.4054054054054</c:v>
                </c:pt>
                <c:pt idx="38">
                  <c:v>705.4054054054054</c:v>
                </c:pt>
                <c:pt idx="39">
                  <c:v>705.4054054054054</c:v>
                </c:pt>
              </c:numCache>
            </c:numRef>
          </c:yVal>
          <c:smooth val="0"/>
        </c:ser>
        <c:ser>
          <c:idx val="7"/>
          <c:order val="7"/>
          <c:tx>
            <c:v>Moy consonnes</c:v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Visualisation!$A$1:$AO$1</c:f>
              <c:strCache>
                <c:ptCount val="40"/>
                <c:pt idx="0">
                  <c:v>Apparitions</c:v>
                </c:pt>
                <c:pt idx="1">
                  <c:v>Co_1    </c:v>
                </c:pt>
                <c:pt idx="2">
                  <c:v>Co_2    </c:v>
                </c:pt>
                <c:pt idx="3">
                  <c:v>Co_3    </c:v>
                </c:pt>
                <c:pt idx="4">
                  <c:v>Co_4    </c:v>
                </c:pt>
                <c:pt idx="5">
                  <c:v>Co_5    </c:v>
                </c:pt>
                <c:pt idx="6">
                  <c:v>Co_6    </c:v>
                </c:pt>
                <c:pt idx="7">
                  <c:v>Co_7    </c:v>
                </c:pt>
                <c:pt idx="8">
                  <c:v>Co_8    </c:v>
                </c:pt>
                <c:pt idx="9">
                  <c:v>Co_9    </c:v>
                </c:pt>
                <c:pt idx="10">
                  <c:v>Co_10    </c:v>
                </c:pt>
                <c:pt idx="11">
                  <c:v>Co_11    </c:v>
                </c:pt>
                <c:pt idx="12">
                  <c:v>Co_12    </c:v>
                </c:pt>
                <c:pt idx="13">
                  <c:v>Co_13    </c:v>
                </c:pt>
                <c:pt idx="14">
                  <c:v>Co_14    </c:v>
                </c:pt>
                <c:pt idx="15">
                  <c:v>Co_15    </c:v>
                </c:pt>
                <c:pt idx="16">
                  <c:v>Co_16    </c:v>
                </c:pt>
                <c:pt idx="17">
                  <c:v>Co_17    </c:v>
                </c:pt>
                <c:pt idx="18">
                  <c:v>Co_18    </c:v>
                </c:pt>
                <c:pt idx="19">
                  <c:v>Co_19    </c:v>
                </c:pt>
                <c:pt idx="20">
                  <c:v>Co_20    </c:v>
                </c:pt>
                <c:pt idx="21">
                  <c:v>Co_21    </c:v>
                </c:pt>
                <c:pt idx="22">
                  <c:v>Co_22    </c:v>
                </c:pt>
                <c:pt idx="23">
                  <c:v>Co_23    </c:v>
                </c:pt>
                <c:pt idx="24">
                  <c:v>Co_24    </c:v>
                </c:pt>
                <c:pt idx="25">
                  <c:v>Co_25    </c:v>
                </c:pt>
                <c:pt idx="26">
                  <c:v>Co_26    </c:v>
                </c:pt>
                <c:pt idx="27">
                  <c:v>Co_27    </c:v>
                </c:pt>
                <c:pt idx="28">
                  <c:v>Co_28    </c:v>
                </c:pt>
                <c:pt idx="29">
                  <c:v>Co_29    </c:v>
                </c:pt>
                <c:pt idx="30">
                  <c:v>Co_30    </c:v>
                </c:pt>
                <c:pt idx="31">
                  <c:v>Co_31</c:v>
                </c:pt>
                <c:pt idx="32">
                  <c:v>Co_32</c:v>
                </c:pt>
                <c:pt idx="33">
                  <c:v>Co_33</c:v>
                </c:pt>
                <c:pt idx="34">
                  <c:v>Co_34</c:v>
                </c:pt>
                <c:pt idx="35">
                  <c:v>Co_35</c:v>
                </c:pt>
                <c:pt idx="36">
                  <c:v>Co_36</c:v>
                </c:pt>
                <c:pt idx="37">
                  <c:v>Co_37</c:v>
                </c:pt>
                <c:pt idx="38">
                  <c:v>Co_38</c:v>
                </c:pt>
                <c:pt idx="39">
                  <c:v>Co_39</c:v>
                </c:pt>
              </c:strCache>
            </c:strRef>
          </c:xVal>
          <c:yVal>
            <c:numRef>
              <c:f>'IC'!$U$3:$BH$3</c:f>
              <c:numCache>
                <c:ptCount val="40"/>
                <c:pt idx="0">
                  <c:v>784.6944444444445</c:v>
                </c:pt>
                <c:pt idx="1">
                  <c:v>784.6944444444445</c:v>
                </c:pt>
                <c:pt idx="2">
                  <c:v>784.6944444444445</c:v>
                </c:pt>
                <c:pt idx="3">
                  <c:v>784.6944444444445</c:v>
                </c:pt>
                <c:pt idx="4">
                  <c:v>784.6944444444445</c:v>
                </c:pt>
                <c:pt idx="5">
                  <c:v>784.6944444444445</c:v>
                </c:pt>
                <c:pt idx="6">
                  <c:v>784.6944444444445</c:v>
                </c:pt>
                <c:pt idx="7">
                  <c:v>784.6944444444445</c:v>
                </c:pt>
                <c:pt idx="8">
                  <c:v>784.6944444444445</c:v>
                </c:pt>
                <c:pt idx="9">
                  <c:v>784.6944444444445</c:v>
                </c:pt>
                <c:pt idx="10">
                  <c:v>784.6944444444445</c:v>
                </c:pt>
                <c:pt idx="11">
                  <c:v>784.6944444444445</c:v>
                </c:pt>
                <c:pt idx="12">
                  <c:v>784.6944444444445</c:v>
                </c:pt>
                <c:pt idx="13">
                  <c:v>784.6944444444445</c:v>
                </c:pt>
                <c:pt idx="14">
                  <c:v>784.6944444444445</c:v>
                </c:pt>
                <c:pt idx="15">
                  <c:v>784.6944444444445</c:v>
                </c:pt>
                <c:pt idx="16">
                  <c:v>784.6944444444445</c:v>
                </c:pt>
                <c:pt idx="17">
                  <c:v>784.6944444444445</c:v>
                </c:pt>
                <c:pt idx="18">
                  <c:v>784.6944444444445</c:v>
                </c:pt>
                <c:pt idx="19">
                  <c:v>784.6944444444445</c:v>
                </c:pt>
                <c:pt idx="20">
                  <c:v>784.6944444444445</c:v>
                </c:pt>
                <c:pt idx="21">
                  <c:v>784.6944444444445</c:v>
                </c:pt>
                <c:pt idx="22">
                  <c:v>784.6944444444445</c:v>
                </c:pt>
                <c:pt idx="23">
                  <c:v>784.6944444444445</c:v>
                </c:pt>
                <c:pt idx="24">
                  <c:v>784.6944444444445</c:v>
                </c:pt>
                <c:pt idx="25">
                  <c:v>784.6944444444445</c:v>
                </c:pt>
                <c:pt idx="26">
                  <c:v>784.6944444444445</c:v>
                </c:pt>
                <c:pt idx="27">
                  <c:v>784.6944444444445</c:v>
                </c:pt>
                <c:pt idx="28">
                  <c:v>784.6944444444445</c:v>
                </c:pt>
                <c:pt idx="29">
                  <c:v>784.6944444444445</c:v>
                </c:pt>
                <c:pt idx="30">
                  <c:v>784.6944444444445</c:v>
                </c:pt>
                <c:pt idx="31">
                  <c:v>784.6944444444445</c:v>
                </c:pt>
                <c:pt idx="32">
                  <c:v>784.6944444444445</c:v>
                </c:pt>
                <c:pt idx="33">
                  <c:v>784.6944444444445</c:v>
                </c:pt>
                <c:pt idx="34">
                  <c:v>784.6944444444445</c:v>
                </c:pt>
                <c:pt idx="35">
                  <c:v>784.6944444444445</c:v>
                </c:pt>
                <c:pt idx="36">
                  <c:v>784.6944444444445</c:v>
                </c:pt>
                <c:pt idx="37">
                  <c:v>784.6944444444445</c:v>
                </c:pt>
                <c:pt idx="38">
                  <c:v>784.6944444444445</c:v>
                </c:pt>
                <c:pt idx="39">
                  <c:v>784.6944444444445</c:v>
                </c:pt>
              </c:numCache>
            </c:numRef>
          </c:yVal>
          <c:smooth val="0"/>
        </c:ser>
        <c:axId val="17103438"/>
        <c:axId val="19713215"/>
      </c:scatterChart>
      <c:valAx>
        <c:axId val="1710343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Ordre des apparitions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3215"/>
        <c:crosses val="autoZero"/>
        <c:crossBetween val="midCat"/>
        <c:dispUnits/>
      </c:valAx>
      <c:valAx>
        <c:axId val="19713215"/>
        <c:scaling>
          <c:orientation val="minMax"/>
          <c:max val="9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Temps de réponse 
en ms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438"/>
        <c:crosses val="autoZero"/>
        <c:crossBetween val="midCat"/>
        <c:dispUnits/>
        <c:majorUnit val="50"/>
      </c:valAx>
      <c:spPr>
        <a:noFill/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875"/>
          <c:y val="0.26725"/>
          <c:w val="0.10925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152400</xdr:rowOff>
    </xdr:from>
    <xdr:to>
      <xdr:col>19</xdr:col>
      <xdr:colOff>114300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647700" y="4829175"/>
        <a:ext cx="75914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19050</xdr:rowOff>
    </xdr:from>
    <xdr:to>
      <xdr:col>19</xdr:col>
      <xdr:colOff>123825</xdr:colOff>
      <xdr:row>29</xdr:row>
      <xdr:rowOff>85725</xdr:rowOff>
    </xdr:to>
    <xdr:graphicFrame>
      <xdr:nvGraphicFramePr>
        <xdr:cNvPr id="2" name="Chart 5"/>
        <xdr:cNvGraphicFramePr/>
      </xdr:nvGraphicFramePr>
      <xdr:xfrm>
        <a:off x="647700" y="809625"/>
        <a:ext cx="76009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11</xdr:row>
      <xdr:rowOff>0</xdr:rowOff>
    </xdr:from>
    <xdr:to>
      <xdr:col>10</xdr:col>
      <xdr:colOff>142875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95275" y="2676525"/>
        <a:ext cx="92106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34</xdr:row>
      <xdr:rowOff>9525</xdr:rowOff>
    </xdr:from>
    <xdr:to>
      <xdr:col>10</xdr:col>
      <xdr:colOff>161925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285750" y="7639050"/>
        <a:ext cx="923925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00"/>
  <sheetViews>
    <sheetView tabSelected="1" zoomScalePageLayoutView="0" workbookViewId="0" topLeftCell="A1">
      <selection activeCell="B2" sqref="B2"/>
    </sheetView>
  </sheetViews>
  <sheetFormatPr defaultColWidth="4.7109375" defaultRowHeight="12.75"/>
  <cols>
    <col min="1" max="1" width="9.7109375" style="1" customWidth="1"/>
    <col min="2" max="2" width="10.140625" style="1" customWidth="1"/>
    <col min="3" max="41" width="6.00390625" style="1" customWidth="1"/>
    <col min="42" max="42" width="21.140625" style="0" customWidth="1"/>
    <col min="43" max="44" width="7.7109375" style="0" customWidth="1"/>
    <col min="45" max="16384" width="4.7109375" style="1" customWidth="1"/>
  </cols>
  <sheetData>
    <row r="1" spans="1:44" s="5" customFormat="1" ht="12.75">
      <c r="A1" s="4" t="s">
        <v>31</v>
      </c>
      <c r="B1" s="4" t="s">
        <v>30</v>
      </c>
      <c r="C1" s="4" t="s">
        <v>29</v>
      </c>
      <c r="D1" s="4" t="s">
        <v>28</v>
      </c>
      <c r="E1" s="4" t="s">
        <v>27</v>
      </c>
      <c r="F1" s="4" t="s">
        <v>26</v>
      </c>
      <c r="G1" s="4" t="s">
        <v>25</v>
      </c>
      <c r="H1" s="4" t="s">
        <v>24</v>
      </c>
      <c r="I1" s="4" t="s">
        <v>23</v>
      </c>
      <c r="J1" s="4" t="s">
        <v>22</v>
      </c>
      <c r="K1" s="4" t="s">
        <v>21</v>
      </c>
      <c r="L1" s="4" t="s">
        <v>20</v>
      </c>
      <c r="M1" s="4" t="s">
        <v>19</v>
      </c>
      <c r="N1" s="4" t="s">
        <v>18</v>
      </c>
      <c r="O1" s="4" t="s">
        <v>17</v>
      </c>
      <c r="P1" s="4" t="s">
        <v>16</v>
      </c>
      <c r="Q1" s="4" t="s">
        <v>15</v>
      </c>
      <c r="R1" s="4" t="s">
        <v>14</v>
      </c>
      <c r="S1" s="4" t="s">
        <v>13</v>
      </c>
      <c r="T1" s="4" t="s">
        <v>12</v>
      </c>
      <c r="U1" s="4" t="s">
        <v>11</v>
      </c>
      <c r="V1" s="4" t="s">
        <v>10</v>
      </c>
      <c r="W1" s="4" t="s">
        <v>9</v>
      </c>
      <c r="X1" s="4" t="s">
        <v>8</v>
      </c>
      <c r="Y1" s="4" t="s">
        <v>7</v>
      </c>
      <c r="Z1" s="4" t="s">
        <v>6</v>
      </c>
      <c r="AA1" s="4" t="s">
        <v>5</v>
      </c>
      <c r="AB1" s="4" t="s">
        <v>4</v>
      </c>
      <c r="AC1" s="4" t="s">
        <v>3</v>
      </c>
      <c r="AD1" s="4" t="s">
        <v>2</v>
      </c>
      <c r="AE1" s="4" t="s">
        <v>1</v>
      </c>
      <c r="AF1" s="4" t="s">
        <v>38</v>
      </c>
      <c r="AG1" s="4" t="s">
        <v>39</v>
      </c>
      <c r="AH1" s="4" t="s">
        <v>40</v>
      </c>
      <c r="AI1" s="4" t="s">
        <v>41</v>
      </c>
      <c r="AJ1" s="4" t="s">
        <v>42</v>
      </c>
      <c r="AK1" s="4" t="s">
        <v>43</v>
      </c>
      <c r="AL1" s="4" t="s">
        <v>44</v>
      </c>
      <c r="AM1" s="4" t="s">
        <v>45</v>
      </c>
      <c r="AN1" s="4" t="s">
        <v>46</v>
      </c>
      <c r="AO1" s="4" t="s">
        <v>47</v>
      </c>
      <c r="AP1"/>
      <c r="AQ1"/>
      <c r="AR1"/>
    </row>
    <row r="2" spans="1:41" s="5" customFormat="1" ht="12">
      <c r="A2" s="4" t="s">
        <v>34</v>
      </c>
      <c r="B2" s="21" t="s">
        <v>76</v>
      </c>
      <c r="C2" s="21">
        <v>625</v>
      </c>
      <c r="D2" s="21">
        <v>500</v>
      </c>
      <c r="E2" s="21">
        <v>547</v>
      </c>
      <c r="F2" s="21">
        <v>719</v>
      </c>
      <c r="G2" s="21">
        <v>641</v>
      </c>
      <c r="H2" s="21">
        <v>641</v>
      </c>
      <c r="I2" s="21">
        <v>1000</v>
      </c>
      <c r="J2" s="21">
        <v>1000</v>
      </c>
      <c r="K2" s="21">
        <v>734</v>
      </c>
      <c r="L2" s="21">
        <v>687</v>
      </c>
      <c r="M2" s="21">
        <v>594</v>
      </c>
      <c r="N2" s="21" t="s">
        <v>33</v>
      </c>
      <c r="O2" s="21">
        <v>641</v>
      </c>
      <c r="P2" s="21">
        <v>750</v>
      </c>
      <c r="Q2" s="21">
        <v>734</v>
      </c>
      <c r="R2" s="21">
        <v>516</v>
      </c>
      <c r="S2" s="21">
        <v>750</v>
      </c>
      <c r="T2" s="21">
        <v>1015</v>
      </c>
      <c r="U2" s="21">
        <v>672</v>
      </c>
      <c r="V2" s="21">
        <v>703</v>
      </c>
      <c r="W2" s="21">
        <v>610</v>
      </c>
      <c r="X2" s="21">
        <v>1000</v>
      </c>
      <c r="Y2" s="21">
        <v>703</v>
      </c>
      <c r="Z2" s="21">
        <v>532</v>
      </c>
      <c r="AA2" s="21">
        <v>641</v>
      </c>
      <c r="AB2" s="21">
        <v>563</v>
      </c>
      <c r="AC2" s="21">
        <v>672</v>
      </c>
      <c r="AD2" s="21" t="s">
        <v>33</v>
      </c>
      <c r="AE2" s="21">
        <v>657</v>
      </c>
      <c r="AF2" s="21">
        <v>687</v>
      </c>
      <c r="AG2" s="21">
        <v>719</v>
      </c>
      <c r="AH2" s="21">
        <v>750</v>
      </c>
      <c r="AI2" s="21">
        <v>735</v>
      </c>
      <c r="AJ2" s="21">
        <v>610</v>
      </c>
      <c r="AK2" s="21">
        <v>672</v>
      </c>
      <c r="AL2" s="21">
        <v>844</v>
      </c>
      <c r="AM2" s="21">
        <v>860</v>
      </c>
      <c r="AN2" s="21">
        <v>735</v>
      </c>
      <c r="AO2" s="21">
        <v>641</v>
      </c>
    </row>
    <row r="3" spans="1:41" s="5" customFormat="1" ht="12">
      <c r="A3" s="4" t="s">
        <v>57</v>
      </c>
      <c r="B3" s="21" t="s">
        <v>33</v>
      </c>
      <c r="C3" s="21">
        <v>969</v>
      </c>
      <c r="D3" s="21">
        <v>641</v>
      </c>
      <c r="E3" s="21">
        <v>672</v>
      </c>
      <c r="F3" s="21">
        <v>578</v>
      </c>
      <c r="G3" s="21">
        <v>609</v>
      </c>
      <c r="H3" s="21">
        <v>906</v>
      </c>
      <c r="I3" s="21">
        <v>703</v>
      </c>
      <c r="J3" s="21">
        <v>656</v>
      </c>
      <c r="K3" s="21">
        <v>547</v>
      </c>
      <c r="L3" s="21">
        <v>734</v>
      </c>
      <c r="M3" s="21">
        <v>766</v>
      </c>
      <c r="N3" s="21">
        <v>859</v>
      </c>
      <c r="O3" s="21">
        <v>719</v>
      </c>
      <c r="P3" s="21">
        <v>875</v>
      </c>
      <c r="Q3" s="21">
        <v>719</v>
      </c>
      <c r="R3" s="21" t="s">
        <v>33</v>
      </c>
      <c r="S3" s="21">
        <v>1125</v>
      </c>
      <c r="T3" s="21" t="s">
        <v>76</v>
      </c>
      <c r="U3" s="21">
        <v>594</v>
      </c>
      <c r="V3" s="21">
        <v>766</v>
      </c>
      <c r="W3" s="21">
        <v>734</v>
      </c>
      <c r="X3" s="21">
        <v>797</v>
      </c>
      <c r="Y3" s="21">
        <v>750</v>
      </c>
      <c r="Z3" s="21">
        <v>797</v>
      </c>
      <c r="AA3" s="21">
        <v>969</v>
      </c>
      <c r="AB3" s="21" t="s">
        <v>33</v>
      </c>
      <c r="AC3" s="21">
        <v>750</v>
      </c>
      <c r="AD3" s="21">
        <v>640</v>
      </c>
      <c r="AE3" s="21">
        <v>984</v>
      </c>
      <c r="AF3" s="21">
        <v>797</v>
      </c>
      <c r="AG3" s="21">
        <v>734</v>
      </c>
      <c r="AH3" s="21">
        <v>1047</v>
      </c>
      <c r="AI3" s="21">
        <v>969</v>
      </c>
      <c r="AJ3" s="21">
        <v>1094</v>
      </c>
      <c r="AK3" s="21">
        <v>781</v>
      </c>
      <c r="AL3" s="21">
        <v>875</v>
      </c>
      <c r="AM3" s="21">
        <v>734</v>
      </c>
      <c r="AN3" s="21">
        <v>656</v>
      </c>
      <c r="AO3" s="21">
        <v>703</v>
      </c>
    </row>
    <row r="5" spans="42:44" s="2" customFormat="1" ht="12.75">
      <c r="AP5"/>
      <c r="AQ5"/>
      <c r="AR5"/>
    </row>
    <row r="6" spans="42:44" s="2" customFormat="1" ht="12.75">
      <c r="AP6"/>
      <c r="AQ6"/>
      <c r="AR6"/>
    </row>
    <row r="7" spans="42:44" s="2" customFormat="1" ht="12.75">
      <c r="AP7"/>
      <c r="AQ7"/>
      <c r="AR7"/>
    </row>
    <row r="8" spans="42:44" s="2" customFormat="1" ht="12.75">
      <c r="AP8"/>
      <c r="AQ8"/>
      <c r="AR8"/>
    </row>
    <row r="9" spans="42:44" s="2" customFormat="1" ht="12.75">
      <c r="AP9"/>
      <c r="AQ9"/>
      <c r="AR9"/>
    </row>
    <row r="10" spans="42:44" s="2" customFormat="1" ht="12.75">
      <c r="AP10"/>
      <c r="AQ10"/>
      <c r="AR10"/>
    </row>
    <row r="11" spans="42:44" s="2" customFormat="1" ht="12.75">
      <c r="AP11"/>
      <c r="AQ11"/>
      <c r="AR11"/>
    </row>
    <row r="12" spans="42:44" s="2" customFormat="1" ht="12.75">
      <c r="AP12"/>
      <c r="AQ12"/>
      <c r="AR12"/>
    </row>
    <row r="13" spans="42:44" s="2" customFormat="1" ht="12.75">
      <c r="AP13"/>
      <c r="AQ13"/>
      <c r="AR13"/>
    </row>
    <row r="14" spans="30:44" s="2" customFormat="1" ht="12.75">
      <c r="AD14"/>
      <c r="AE14"/>
      <c r="AF14"/>
      <c r="AG14"/>
      <c r="AH14"/>
      <c r="AI14"/>
      <c r="AJ14"/>
      <c r="AK14"/>
      <c r="AP14"/>
      <c r="AQ14"/>
      <c r="AR14"/>
    </row>
    <row r="15" spans="30:44" s="2" customFormat="1" ht="12.75">
      <c r="AD15"/>
      <c r="AE15"/>
      <c r="AF15"/>
      <c r="AG15"/>
      <c r="AH15"/>
      <c r="AI15"/>
      <c r="AJ15"/>
      <c r="AK15"/>
      <c r="AP15"/>
      <c r="AQ15"/>
      <c r="AR15"/>
    </row>
    <row r="16" spans="30:44" s="2" customFormat="1" ht="12.75">
      <c r="AD16"/>
      <c r="AE16"/>
      <c r="AF16"/>
      <c r="AG16"/>
      <c r="AH16"/>
      <c r="AI16"/>
      <c r="AJ16"/>
      <c r="AK16"/>
      <c r="AP16"/>
      <c r="AQ16"/>
      <c r="AR16"/>
    </row>
    <row r="17" spans="30:44" s="2" customFormat="1" ht="12.75">
      <c r="AD17"/>
      <c r="AE17"/>
      <c r="AF17"/>
      <c r="AG17"/>
      <c r="AH17"/>
      <c r="AI17"/>
      <c r="AJ17"/>
      <c r="AK17"/>
      <c r="AP17"/>
      <c r="AQ17"/>
      <c r="AR17"/>
    </row>
    <row r="18" spans="42:44" s="2" customFormat="1" ht="12.75">
      <c r="AP18"/>
      <c r="AQ18"/>
      <c r="AR18"/>
    </row>
    <row r="19" spans="42:44" s="2" customFormat="1" ht="12.75">
      <c r="AP19"/>
      <c r="AQ19"/>
      <c r="AR19"/>
    </row>
    <row r="20" spans="42:44" s="2" customFormat="1" ht="12.75">
      <c r="AP20"/>
      <c r="AQ20"/>
      <c r="AR20"/>
    </row>
    <row r="21" spans="42:44" s="2" customFormat="1" ht="12.75">
      <c r="AP21"/>
      <c r="AQ21"/>
      <c r="AR21"/>
    </row>
    <row r="22" spans="42:44" s="2" customFormat="1" ht="12.75">
      <c r="AP22"/>
      <c r="AQ22"/>
      <c r="AR22"/>
    </row>
    <row r="23" spans="42:44" s="2" customFormat="1" ht="12.75">
      <c r="AP23"/>
      <c r="AQ23"/>
      <c r="AR23"/>
    </row>
    <row r="24" spans="42:44" s="2" customFormat="1" ht="12.75">
      <c r="AP24"/>
      <c r="AQ24"/>
      <c r="AR24"/>
    </row>
    <row r="25" spans="42:44" s="2" customFormat="1" ht="12.75">
      <c r="AP25"/>
      <c r="AQ25"/>
      <c r="AR25"/>
    </row>
    <row r="26" spans="42:44" s="2" customFormat="1" ht="12.75">
      <c r="AP26"/>
      <c r="AQ26"/>
      <c r="AR26"/>
    </row>
    <row r="27" spans="34:44" s="2" customFormat="1" ht="12.75">
      <c r="AH27" s="3"/>
      <c r="AP27"/>
      <c r="AQ27"/>
      <c r="AR27"/>
    </row>
    <row r="28" spans="42:44" s="2" customFormat="1" ht="12.75">
      <c r="AP28"/>
      <c r="AQ28"/>
      <c r="AR28"/>
    </row>
    <row r="29" spans="1:44" s="2" customFormat="1" ht="12.75">
      <c r="A29" s="2" t="s">
        <v>0</v>
      </c>
      <c r="AP29"/>
      <c r="AQ29"/>
      <c r="AR29"/>
    </row>
    <row r="30" spans="42:44" s="2" customFormat="1" ht="12.75">
      <c r="AP30"/>
      <c r="AQ30"/>
      <c r="AR30"/>
    </row>
    <row r="31" spans="42:44" s="2" customFormat="1" ht="12.75">
      <c r="AP31"/>
      <c r="AQ31"/>
      <c r="AR31"/>
    </row>
    <row r="32" spans="42:44" s="2" customFormat="1" ht="12.75">
      <c r="AP32"/>
      <c r="AQ32"/>
      <c r="AR32"/>
    </row>
    <row r="33" spans="42:44" s="2" customFormat="1" ht="12.75">
      <c r="AP33"/>
      <c r="AQ33"/>
      <c r="AR33"/>
    </row>
    <row r="34" spans="42:44" s="2" customFormat="1" ht="12.75">
      <c r="AP34"/>
      <c r="AQ34"/>
      <c r="AR34"/>
    </row>
    <row r="35" spans="42:44" s="2" customFormat="1" ht="12.75">
      <c r="AP35"/>
      <c r="AQ35"/>
      <c r="AR35"/>
    </row>
    <row r="36" spans="42:44" s="2" customFormat="1" ht="12.75">
      <c r="AP36"/>
      <c r="AQ36"/>
      <c r="AR36"/>
    </row>
    <row r="37" spans="42:44" s="2" customFormat="1" ht="12.75">
      <c r="AP37"/>
      <c r="AQ37"/>
      <c r="AR37"/>
    </row>
    <row r="38" spans="42:44" s="2" customFormat="1" ht="12.75">
      <c r="AP38"/>
      <c r="AQ38"/>
      <c r="AR38"/>
    </row>
    <row r="39" spans="42:44" s="2" customFormat="1" ht="12.75">
      <c r="AP39"/>
      <c r="AQ39"/>
      <c r="AR39"/>
    </row>
    <row r="40" spans="42:44" s="2" customFormat="1" ht="12.75">
      <c r="AP40"/>
      <c r="AQ40"/>
      <c r="AR40"/>
    </row>
    <row r="41" spans="42:44" s="2" customFormat="1" ht="12.75">
      <c r="AP41"/>
      <c r="AQ41"/>
      <c r="AR41"/>
    </row>
    <row r="42" spans="42:44" s="2" customFormat="1" ht="12.75">
      <c r="AP42"/>
      <c r="AQ42"/>
      <c r="AR42"/>
    </row>
    <row r="43" spans="42:44" s="2" customFormat="1" ht="12.75">
      <c r="AP43"/>
      <c r="AQ43"/>
      <c r="AR43"/>
    </row>
    <row r="44" spans="42:44" s="2" customFormat="1" ht="12.75">
      <c r="AP44"/>
      <c r="AQ44"/>
      <c r="AR44"/>
    </row>
    <row r="45" spans="42:44" s="2" customFormat="1" ht="12.75">
      <c r="AP45"/>
      <c r="AQ45"/>
      <c r="AR45"/>
    </row>
    <row r="46" spans="42:44" s="2" customFormat="1" ht="12.75">
      <c r="AP46"/>
      <c r="AQ46"/>
      <c r="AR46"/>
    </row>
    <row r="47" spans="42:44" s="2" customFormat="1" ht="12.75">
      <c r="AP47"/>
      <c r="AQ47"/>
      <c r="AR47"/>
    </row>
    <row r="48" spans="42:44" s="2" customFormat="1" ht="12.75">
      <c r="AP48"/>
      <c r="AQ48"/>
      <c r="AR48"/>
    </row>
    <row r="49" spans="42:44" s="2" customFormat="1" ht="12.75">
      <c r="AP49"/>
      <c r="AQ49"/>
      <c r="AR49"/>
    </row>
    <row r="50" spans="42:44" s="2" customFormat="1" ht="12.75">
      <c r="AP50"/>
      <c r="AQ50"/>
      <c r="AR50"/>
    </row>
    <row r="51" spans="42:44" s="2" customFormat="1" ht="12.75">
      <c r="AP51"/>
      <c r="AQ51"/>
      <c r="AR51"/>
    </row>
    <row r="52" spans="42:44" s="2" customFormat="1" ht="12.75">
      <c r="AP52"/>
      <c r="AQ52"/>
      <c r="AR52"/>
    </row>
    <row r="53" spans="42:44" s="2" customFormat="1" ht="12.75">
      <c r="AP53"/>
      <c r="AQ53"/>
      <c r="AR53"/>
    </row>
    <row r="54" spans="42:44" s="2" customFormat="1" ht="12.75">
      <c r="AP54"/>
      <c r="AQ54"/>
      <c r="AR54"/>
    </row>
    <row r="55" spans="42:44" s="2" customFormat="1" ht="12.75">
      <c r="AP55"/>
      <c r="AQ55"/>
      <c r="AR55"/>
    </row>
    <row r="56" spans="42:44" s="2" customFormat="1" ht="12.75">
      <c r="AP56"/>
      <c r="AQ56"/>
      <c r="AR56"/>
    </row>
    <row r="57" spans="42:44" s="2" customFormat="1" ht="12.75">
      <c r="AP57"/>
      <c r="AQ57"/>
      <c r="AR57"/>
    </row>
    <row r="58" spans="42:44" s="2" customFormat="1" ht="12.75">
      <c r="AP58"/>
      <c r="AQ58"/>
      <c r="AR58"/>
    </row>
    <row r="59" spans="32:42" s="2" customFormat="1" ht="12.75">
      <c r="AF59"/>
      <c r="AP59"/>
    </row>
    <row r="60" spans="10:42" s="2" customFormat="1" ht="12.75">
      <c r="J60"/>
      <c r="AF60"/>
      <c r="AP60"/>
    </row>
    <row r="61" spans="42:44" s="2" customFormat="1" ht="12.75">
      <c r="AP61"/>
      <c r="AQ61"/>
      <c r="AR61"/>
    </row>
    <row r="62" spans="42:44" s="2" customFormat="1" ht="12.75">
      <c r="AP62"/>
      <c r="AQ62"/>
      <c r="AR62"/>
    </row>
    <row r="63" spans="42:44" s="2" customFormat="1" ht="12.75">
      <c r="AP63"/>
      <c r="AQ63"/>
      <c r="AR63"/>
    </row>
    <row r="64" spans="42:44" s="2" customFormat="1" ht="12.75">
      <c r="AP64"/>
      <c r="AQ64"/>
      <c r="AR64"/>
    </row>
    <row r="65" spans="42:44" s="2" customFormat="1" ht="12.75">
      <c r="AP65"/>
      <c r="AQ65"/>
      <c r="AR65"/>
    </row>
    <row r="66" spans="42:44" s="2" customFormat="1" ht="12.75">
      <c r="AP66"/>
      <c r="AQ66"/>
      <c r="AR66"/>
    </row>
    <row r="67" spans="42:44" s="2" customFormat="1" ht="12.75">
      <c r="AP67"/>
      <c r="AQ67"/>
      <c r="AR67"/>
    </row>
    <row r="68" spans="42:44" s="2" customFormat="1" ht="12.75">
      <c r="AP68"/>
      <c r="AQ68"/>
      <c r="AR68"/>
    </row>
    <row r="69" spans="1:44" s="2" customFormat="1" ht="12.75">
      <c r="A69"/>
      <c r="B69"/>
      <c r="C69"/>
      <c r="AP69"/>
      <c r="AQ69"/>
      <c r="AR69"/>
    </row>
    <row r="70" spans="1:44" s="2" customFormat="1" ht="12.75">
      <c r="A70"/>
      <c r="B70"/>
      <c r="C70"/>
      <c r="AP70"/>
      <c r="AQ70"/>
      <c r="AR70"/>
    </row>
    <row r="71" spans="1:44" s="2" customFormat="1" ht="12.75">
      <c r="A71"/>
      <c r="B71"/>
      <c r="C71"/>
      <c r="AP71"/>
      <c r="AQ71"/>
      <c r="AR71"/>
    </row>
    <row r="72" spans="1:44" s="2" customFormat="1" ht="12.75">
      <c r="A72"/>
      <c r="B72"/>
      <c r="C72"/>
      <c r="AP72"/>
      <c r="AQ72"/>
      <c r="AR72"/>
    </row>
    <row r="73" spans="1:44" s="2" customFormat="1" ht="12.75">
      <c r="A73"/>
      <c r="B73"/>
      <c r="C73"/>
      <c r="AP73"/>
      <c r="AQ73"/>
      <c r="AR73"/>
    </row>
    <row r="74" spans="1:44" s="2" customFormat="1" ht="12.75">
      <c r="A74"/>
      <c r="B74"/>
      <c r="C74"/>
      <c r="AP74"/>
      <c r="AQ74"/>
      <c r="AR74"/>
    </row>
    <row r="75" spans="1:44" s="2" customFormat="1" ht="12.75">
      <c r="A75"/>
      <c r="B75"/>
      <c r="C75"/>
      <c r="AP75"/>
      <c r="AQ75"/>
      <c r="AR75"/>
    </row>
    <row r="76" spans="1:44" s="2" customFormat="1" ht="12.75">
      <c r="A76"/>
      <c r="B76"/>
      <c r="C76"/>
      <c r="AP76"/>
      <c r="AQ76"/>
      <c r="AR76"/>
    </row>
    <row r="77" spans="1:44" s="2" customFormat="1" ht="12.75">
      <c r="A77"/>
      <c r="B77"/>
      <c r="C77"/>
      <c r="AP77"/>
      <c r="AQ77"/>
      <c r="AR77"/>
    </row>
    <row r="78" spans="1:44" s="2" customFormat="1" ht="12.75">
      <c r="A78"/>
      <c r="B78"/>
      <c r="C78"/>
      <c r="AP78"/>
      <c r="AQ78"/>
      <c r="AR78"/>
    </row>
    <row r="79" spans="1:44" s="2" customFormat="1" ht="12.75">
      <c r="A79"/>
      <c r="B79"/>
      <c r="C79"/>
      <c r="AP79"/>
      <c r="AQ79"/>
      <c r="AR79"/>
    </row>
    <row r="80" spans="1:44" s="2" customFormat="1" ht="12.75">
      <c r="A80"/>
      <c r="B80"/>
      <c r="C80"/>
      <c r="AP80"/>
      <c r="AQ80"/>
      <c r="AR80"/>
    </row>
    <row r="81" spans="1:44" s="2" customFormat="1" ht="12.75">
      <c r="A81"/>
      <c r="B81"/>
      <c r="C81"/>
      <c r="AP81"/>
      <c r="AQ81"/>
      <c r="AR81"/>
    </row>
    <row r="82" spans="1:44" s="2" customFormat="1" ht="12.75">
      <c r="A82"/>
      <c r="B82"/>
      <c r="C82"/>
      <c r="AP82"/>
      <c r="AQ82"/>
      <c r="AR82"/>
    </row>
    <row r="83" spans="1:44" s="2" customFormat="1" ht="12.75">
      <c r="A83"/>
      <c r="B83"/>
      <c r="C83"/>
      <c r="AP83"/>
      <c r="AQ83"/>
      <c r="AR83"/>
    </row>
    <row r="84" spans="1:44" s="2" customFormat="1" ht="12.75">
      <c r="A84"/>
      <c r="B84"/>
      <c r="C84"/>
      <c r="AP84"/>
      <c r="AQ84"/>
      <c r="AR84"/>
    </row>
    <row r="85" spans="1:44" s="2" customFormat="1" ht="12.75">
      <c r="A85"/>
      <c r="B85"/>
      <c r="C85"/>
      <c r="AP85"/>
      <c r="AQ85"/>
      <c r="AR85"/>
    </row>
    <row r="86" spans="1:44" s="2" customFormat="1" ht="12.75">
      <c r="A86"/>
      <c r="B86"/>
      <c r="C86"/>
      <c r="AP86"/>
      <c r="AQ86"/>
      <c r="AR86"/>
    </row>
    <row r="87" spans="1:44" s="2" customFormat="1" ht="12.75">
      <c r="A87"/>
      <c r="B87"/>
      <c r="C87"/>
      <c r="AP87"/>
      <c r="AQ87"/>
      <c r="AR87"/>
    </row>
    <row r="88" spans="1:44" s="2" customFormat="1" ht="12.75">
      <c r="A88"/>
      <c r="B88"/>
      <c r="C88"/>
      <c r="AP88"/>
      <c r="AQ88"/>
      <c r="AR88"/>
    </row>
    <row r="89" spans="1:44" s="2" customFormat="1" ht="12.75">
      <c r="A89"/>
      <c r="B89"/>
      <c r="C89"/>
      <c r="AP89"/>
      <c r="AQ89"/>
      <c r="AR89"/>
    </row>
    <row r="90" spans="1:44" s="2" customFormat="1" ht="12.75">
      <c r="A90"/>
      <c r="B90"/>
      <c r="C90"/>
      <c r="AP90"/>
      <c r="AQ90"/>
      <c r="AR90"/>
    </row>
    <row r="91" spans="1:44" s="2" customFormat="1" ht="12.75">
      <c r="A91"/>
      <c r="B91"/>
      <c r="C91"/>
      <c r="AP91"/>
      <c r="AQ91"/>
      <c r="AR91"/>
    </row>
    <row r="92" spans="1:44" s="2" customFormat="1" ht="12.75">
      <c r="A92"/>
      <c r="B92"/>
      <c r="C92"/>
      <c r="AP92"/>
      <c r="AQ92"/>
      <c r="AR92"/>
    </row>
    <row r="93" spans="1:44" s="2" customFormat="1" ht="12.75">
      <c r="A93"/>
      <c r="B93"/>
      <c r="C93"/>
      <c r="AP93"/>
      <c r="AQ93"/>
      <c r="AR93"/>
    </row>
    <row r="94" spans="1:44" s="2" customFormat="1" ht="12.75">
      <c r="A94"/>
      <c r="B94"/>
      <c r="C94"/>
      <c r="AP94"/>
      <c r="AQ94"/>
      <c r="AR94"/>
    </row>
    <row r="95" spans="1:44" s="2" customFormat="1" ht="12.75">
      <c r="A95"/>
      <c r="B95"/>
      <c r="C95"/>
      <c r="AP95"/>
      <c r="AQ95"/>
      <c r="AR95"/>
    </row>
    <row r="96" spans="1:44" s="2" customFormat="1" ht="12.75">
      <c r="A96"/>
      <c r="B96"/>
      <c r="C96"/>
      <c r="AP96"/>
      <c r="AQ96"/>
      <c r="AR96"/>
    </row>
    <row r="97" spans="1:44" s="2" customFormat="1" ht="12.75">
      <c r="A97"/>
      <c r="B97"/>
      <c r="C97"/>
      <c r="AP97"/>
      <c r="AQ97"/>
      <c r="AR97"/>
    </row>
    <row r="98" spans="1:44" s="2" customFormat="1" ht="12.75">
      <c r="A98"/>
      <c r="B98"/>
      <c r="C98"/>
      <c r="AP98"/>
      <c r="AQ98"/>
      <c r="AR98"/>
    </row>
    <row r="99" spans="1:44" s="2" customFormat="1" ht="12.75">
      <c r="A99"/>
      <c r="B99"/>
      <c r="C99"/>
      <c r="AP99"/>
      <c r="AQ99"/>
      <c r="AR99"/>
    </row>
    <row r="100" spans="1:44" s="2" customFormat="1" ht="12.75">
      <c r="A100"/>
      <c r="B100"/>
      <c r="C100"/>
      <c r="AP100"/>
      <c r="AQ100"/>
      <c r="AR100"/>
    </row>
    <row r="101" spans="1:44" s="2" customFormat="1" ht="12.75">
      <c r="A101"/>
      <c r="B101"/>
      <c r="C101"/>
      <c r="AP101"/>
      <c r="AQ101"/>
      <c r="AR101"/>
    </row>
    <row r="102" spans="1:44" s="2" customFormat="1" ht="12.75">
      <c r="A102"/>
      <c r="B102"/>
      <c r="C102"/>
      <c r="AP102"/>
      <c r="AQ102"/>
      <c r="AR102"/>
    </row>
    <row r="103" spans="1:44" s="2" customFormat="1" ht="12.75">
      <c r="A103"/>
      <c r="B103"/>
      <c r="C103"/>
      <c r="AP103"/>
      <c r="AQ103"/>
      <c r="AR103"/>
    </row>
    <row r="104" spans="1:44" s="2" customFormat="1" ht="12.75">
      <c r="A104"/>
      <c r="B104"/>
      <c r="C104"/>
      <c r="AP104"/>
      <c r="AQ104"/>
      <c r="AR104"/>
    </row>
    <row r="105" spans="1:44" s="2" customFormat="1" ht="12.75">
      <c r="A105"/>
      <c r="B105"/>
      <c r="C105"/>
      <c r="AP105"/>
      <c r="AQ105"/>
      <c r="AR105"/>
    </row>
    <row r="106" spans="1:44" s="2" customFormat="1" ht="12.75">
      <c r="A106"/>
      <c r="B106"/>
      <c r="C106"/>
      <c r="AP106"/>
      <c r="AQ106"/>
      <c r="AR106"/>
    </row>
    <row r="107" spans="1:44" s="2" customFormat="1" ht="12.75">
      <c r="A107"/>
      <c r="B107"/>
      <c r="C107"/>
      <c r="AP107"/>
      <c r="AQ107"/>
      <c r="AR107"/>
    </row>
    <row r="108" spans="1:44" s="2" customFormat="1" ht="12.75">
      <c r="A108"/>
      <c r="B108"/>
      <c r="C108"/>
      <c r="AP108"/>
      <c r="AQ108"/>
      <c r="AR108"/>
    </row>
    <row r="109" spans="1:44" s="2" customFormat="1" ht="12.75">
      <c r="A109"/>
      <c r="B109"/>
      <c r="C109"/>
      <c r="AP109"/>
      <c r="AQ109"/>
      <c r="AR109"/>
    </row>
    <row r="110" spans="42:44" s="2" customFormat="1" ht="12.75">
      <c r="AP110"/>
      <c r="AQ110"/>
      <c r="AR110"/>
    </row>
    <row r="111" spans="42:44" s="2" customFormat="1" ht="12.75">
      <c r="AP111"/>
      <c r="AQ111"/>
      <c r="AR111"/>
    </row>
    <row r="112" spans="42:44" s="2" customFormat="1" ht="12.75">
      <c r="AP112"/>
      <c r="AQ112"/>
      <c r="AR112"/>
    </row>
    <row r="113" spans="42:44" s="2" customFormat="1" ht="12.75">
      <c r="AP113"/>
      <c r="AQ113"/>
      <c r="AR113"/>
    </row>
    <row r="114" spans="42:44" s="2" customFormat="1" ht="12.75">
      <c r="AP114"/>
      <c r="AQ114"/>
      <c r="AR114"/>
    </row>
    <row r="115" spans="42:44" s="2" customFormat="1" ht="12.75">
      <c r="AP115"/>
      <c r="AQ115"/>
      <c r="AR115"/>
    </row>
    <row r="116" spans="42:44" s="2" customFormat="1" ht="12.75">
      <c r="AP116"/>
      <c r="AQ116"/>
      <c r="AR116"/>
    </row>
    <row r="117" spans="42:44" s="2" customFormat="1" ht="12.75">
      <c r="AP117"/>
      <c r="AQ117"/>
      <c r="AR117"/>
    </row>
    <row r="118" spans="42:44" s="2" customFormat="1" ht="12.75">
      <c r="AP118"/>
      <c r="AQ118"/>
      <c r="AR118"/>
    </row>
    <row r="119" spans="42:44" s="2" customFormat="1" ht="12.75">
      <c r="AP119"/>
      <c r="AQ119"/>
      <c r="AR119"/>
    </row>
    <row r="120" spans="42:44" s="2" customFormat="1" ht="12.75">
      <c r="AP120"/>
      <c r="AQ120"/>
      <c r="AR120"/>
    </row>
    <row r="121" spans="42:44" s="2" customFormat="1" ht="12.75">
      <c r="AP121"/>
      <c r="AQ121"/>
      <c r="AR121"/>
    </row>
    <row r="122" spans="42:44" s="2" customFormat="1" ht="12.75">
      <c r="AP122"/>
      <c r="AQ122"/>
      <c r="AR122"/>
    </row>
    <row r="123" spans="42:44" s="2" customFormat="1" ht="12.75">
      <c r="AP123"/>
      <c r="AQ123"/>
      <c r="AR123"/>
    </row>
    <row r="124" spans="42:44" s="2" customFormat="1" ht="12.75">
      <c r="AP124"/>
      <c r="AQ124"/>
      <c r="AR124"/>
    </row>
    <row r="125" spans="42:44" s="2" customFormat="1" ht="12.75">
      <c r="AP125"/>
      <c r="AQ125"/>
      <c r="AR125"/>
    </row>
    <row r="126" spans="42:44" s="2" customFormat="1" ht="12.75">
      <c r="AP126"/>
      <c r="AQ126"/>
      <c r="AR126"/>
    </row>
    <row r="127" spans="42:44" s="2" customFormat="1" ht="12.75">
      <c r="AP127"/>
      <c r="AQ127"/>
      <c r="AR127"/>
    </row>
    <row r="128" spans="42:44" s="2" customFormat="1" ht="12.75">
      <c r="AP128"/>
      <c r="AQ128"/>
      <c r="AR128"/>
    </row>
    <row r="129" spans="42:44" s="2" customFormat="1" ht="12.75">
      <c r="AP129"/>
      <c r="AQ129"/>
      <c r="AR129"/>
    </row>
    <row r="130" spans="42:44" s="2" customFormat="1" ht="12.75">
      <c r="AP130"/>
      <c r="AQ130"/>
      <c r="AR130"/>
    </row>
    <row r="131" spans="42:44" s="2" customFormat="1" ht="12.75">
      <c r="AP131"/>
      <c r="AQ131"/>
      <c r="AR131"/>
    </row>
    <row r="132" spans="42:44" s="2" customFormat="1" ht="12.75">
      <c r="AP132"/>
      <c r="AQ132"/>
      <c r="AR132"/>
    </row>
    <row r="133" spans="42:44" s="2" customFormat="1" ht="12.75">
      <c r="AP133"/>
      <c r="AQ133"/>
      <c r="AR133"/>
    </row>
    <row r="134" spans="42:44" s="2" customFormat="1" ht="12.75">
      <c r="AP134"/>
      <c r="AQ134"/>
      <c r="AR134"/>
    </row>
    <row r="135" spans="42:44" s="2" customFormat="1" ht="12.75">
      <c r="AP135"/>
      <c r="AQ135"/>
      <c r="AR135"/>
    </row>
    <row r="136" spans="42:44" s="2" customFormat="1" ht="12.75">
      <c r="AP136"/>
      <c r="AQ136"/>
      <c r="AR136"/>
    </row>
    <row r="137" spans="42:44" s="2" customFormat="1" ht="12.75">
      <c r="AP137"/>
      <c r="AQ137"/>
      <c r="AR137"/>
    </row>
    <row r="138" spans="42:44" s="2" customFormat="1" ht="12.75">
      <c r="AP138"/>
      <c r="AQ138"/>
      <c r="AR138"/>
    </row>
    <row r="139" spans="42:44" s="2" customFormat="1" ht="12.75">
      <c r="AP139"/>
      <c r="AQ139"/>
      <c r="AR139"/>
    </row>
    <row r="140" spans="42:44" s="2" customFormat="1" ht="12.75">
      <c r="AP140"/>
      <c r="AQ140"/>
      <c r="AR140"/>
    </row>
    <row r="141" spans="42:44" s="2" customFormat="1" ht="12.75">
      <c r="AP141"/>
      <c r="AQ141"/>
      <c r="AR141"/>
    </row>
    <row r="142" spans="42:44" s="2" customFormat="1" ht="12.75">
      <c r="AP142"/>
      <c r="AQ142"/>
      <c r="AR142"/>
    </row>
    <row r="143" spans="42:44" s="2" customFormat="1" ht="12.75">
      <c r="AP143"/>
      <c r="AQ143"/>
      <c r="AR143"/>
    </row>
    <row r="144" spans="42:44" s="2" customFormat="1" ht="12.75">
      <c r="AP144"/>
      <c r="AQ144"/>
      <c r="AR144"/>
    </row>
    <row r="145" spans="42:44" s="2" customFormat="1" ht="12.75">
      <c r="AP145"/>
      <c r="AQ145"/>
      <c r="AR145"/>
    </row>
    <row r="146" spans="42:44" s="2" customFormat="1" ht="12.75">
      <c r="AP146"/>
      <c r="AQ146"/>
      <c r="AR146"/>
    </row>
    <row r="147" spans="42:44" s="2" customFormat="1" ht="12.75">
      <c r="AP147"/>
      <c r="AQ147"/>
      <c r="AR147"/>
    </row>
    <row r="148" spans="42:44" s="2" customFormat="1" ht="12.75">
      <c r="AP148"/>
      <c r="AQ148"/>
      <c r="AR148"/>
    </row>
    <row r="149" spans="42:44" s="2" customFormat="1" ht="12.75">
      <c r="AP149"/>
      <c r="AQ149"/>
      <c r="AR149"/>
    </row>
    <row r="150" spans="42:44" s="2" customFormat="1" ht="12.75">
      <c r="AP150"/>
      <c r="AQ150"/>
      <c r="AR150"/>
    </row>
    <row r="151" spans="42:44" s="2" customFormat="1" ht="12.75">
      <c r="AP151"/>
      <c r="AQ151"/>
      <c r="AR151"/>
    </row>
    <row r="152" spans="42:44" s="2" customFormat="1" ht="12.75">
      <c r="AP152"/>
      <c r="AQ152"/>
      <c r="AR152"/>
    </row>
    <row r="153" spans="42:44" s="2" customFormat="1" ht="12.75">
      <c r="AP153"/>
      <c r="AQ153"/>
      <c r="AR153"/>
    </row>
    <row r="154" spans="42:44" s="2" customFormat="1" ht="12.75">
      <c r="AP154"/>
      <c r="AQ154"/>
      <c r="AR154"/>
    </row>
    <row r="155" spans="42:44" s="2" customFormat="1" ht="12.75">
      <c r="AP155"/>
      <c r="AQ155"/>
      <c r="AR155"/>
    </row>
    <row r="156" spans="42:44" s="2" customFormat="1" ht="12.75">
      <c r="AP156"/>
      <c r="AQ156"/>
      <c r="AR156"/>
    </row>
    <row r="157" spans="42:44" s="2" customFormat="1" ht="12.75">
      <c r="AP157"/>
      <c r="AQ157"/>
      <c r="AR157"/>
    </row>
    <row r="158" spans="42:44" s="2" customFormat="1" ht="12.75">
      <c r="AP158"/>
      <c r="AQ158"/>
      <c r="AR158"/>
    </row>
    <row r="159" spans="42:44" s="2" customFormat="1" ht="12.75">
      <c r="AP159"/>
      <c r="AQ159"/>
      <c r="AR159"/>
    </row>
    <row r="160" spans="42:44" s="2" customFormat="1" ht="12.75">
      <c r="AP160"/>
      <c r="AQ160"/>
      <c r="AR160"/>
    </row>
    <row r="161" spans="42:44" s="2" customFormat="1" ht="12.75">
      <c r="AP161"/>
      <c r="AQ161"/>
      <c r="AR161"/>
    </row>
    <row r="162" spans="42:44" s="2" customFormat="1" ht="12.75">
      <c r="AP162"/>
      <c r="AQ162"/>
      <c r="AR162"/>
    </row>
    <row r="163" spans="42:44" s="2" customFormat="1" ht="12.75">
      <c r="AP163"/>
      <c r="AQ163"/>
      <c r="AR163"/>
    </row>
    <row r="164" spans="42:44" s="2" customFormat="1" ht="12.75">
      <c r="AP164"/>
      <c r="AQ164"/>
      <c r="AR164"/>
    </row>
    <row r="165" spans="42:44" s="2" customFormat="1" ht="12.75">
      <c r="AP165"/>
      <c r="AQ165"/>
      <c r="AR165"/>
    </row>
    <row r="166" spans="42:44" s="2" customFormat="1" ht="12.75">
      <c r="AP166"/>
      <c r="AQ166"/>
      <c r="AR166"/>
    </row>
    <row r="167" spans="42:44" s="2" customFormat="1" ht="12.75">
      <c r="AP167"/>
      <c r="AQ167"/>
      <c r="AR167"/>
    </row>
    <row r="168" spans="42:44" s="2" customFormat="1" ht="12.75">
      <c r="AP168"/>
      <c r="AQ168"/>
      <c r="AR168"/>
    </row>
    <row r="169" spans="42:44" s="2" customFormat="1" ht="12.75">
      <c r="AP169"/>
      <c r="AQ169"/>
      <c r="AR169"/>
    </row>
    <row r="170" spans="42:44" s="2" customFormat="1" ht="12.75">
      <c r="AP170"/>
      <c r="AQ170"/>
      <c r="AR170"/>
    </row>
    <row r="171" spans="42:44" s="2" customFormat="1" ht="12.75">
      <c r="AP171"/>
      <c r="AQ171"/>
      <c r="AR171"/>
    </row>
    <row r="172" spans="42:44" s="2" customFormat="1" ht="12.75">
      <c r="AP172"/>
      <c r="AQ172"/>
      <c r="AR172"/>
    </row>
    <row r="173" spans="42:44" s="2" customFormat="1" ht="12.75">
      <c r="AP173"/>
      <c r="AQ173"/>
      <c r="AR173"/>
    </row>
    <row r="174" spans="42:44" s="2" customFormat="1" ht="12.75">
      <c r="AP174"/>
      <c r="AQ174"/>
      <c r="AR174"/>
    </row>
    <row r="175" spans="42:44" s="2" customFormat="1" ht="12.75">
      <c r="AP175"/>
      <c r="AQ175"/>
      <c r="AR175"/>
    </row>
    <row r="176" spans="42:44" s="2" customFormat="1" ht="12.75">
      <c r="AP176"/>
      <c r="AQ176"/>
      <c r="AR176"/>
    </row>
    <row r="177" spans="42:44" s="2" customFormat="1" ht="12.75">
      <c r="AP177"/>
      <c r="AQ177"/>
      <c r="AR177"/>
    </row>
    <row r="178" spans="42:44" s="2" customFormat="1" ht="12.75">
      <c r="AP178"/>
      <c r="AQ178"/>
      <c r="AR178"/>
    </row>
    <row r="179" spans="42:44" s="2" customFormat="1" ht="12.75">
      <c r="AP179"/>
      <c r="AQ179"/>
      <c r="AR179"/>
    </row>
    <row r="180" spans="42:44" s="2" customFormat="1" ht="12.75">
      <c r="AP180"/>
      <c r="AQ180"/>
      <c r="AR180"/>
    </row>
    <row r="181" spans="42:44" s="2" customFormat="1" ht="12.75">
      <c r="AP181"/>
      <c r="AQ181"/>
      <c r="AR181"/>
    </row>
    <row r="182" spans="42:44" s="2" customFormat="1" ht="12.75">
      <c r="AP182"/>
      <c r="AQ182"/>
      <c r="AR182"/>
    </row>
    <row r="183" spans="42:44" s="2" customFormat="1" ht="12.75">
      <c r="AP183"/>
      <c r="AQ183"/>
      <c r="AR183"/>
    </row>
    <row r="184" spans="42:44" s="2" customFormat="1" ht="12.75">
      <c r="AP184"/>
      <c r="AQ184"/>
      <c r="AR184"/>
    </row>
    <row r="185" spans="42:44" s="2" customFormat="1" ht="12.75">
      <c r="AP185"/>
      <c r="AQ185"/>
      <c r="AR185"/>
    </row>
    <row r="186" spans="42:44" s="2" customFormat="1" ht="12.75">
      <c r="AP186"/>
      <c r="AQ186"/>
      <c r="AR186"/>
    </row>
    <row r="187" spans="42:44" s="2" customFormat="1" ht="12.75">
      <c r="AP187"/>
      <c r="AQ187"/>
      <c r="AR187"/>
    </row>
    <row r="188" spans="42:44" s="2" customFormat="1" ht="12.75">
      <c r="AP188"/>
      <c r="AQ188"/>
      <c r="AR188"/>
    </row>
    <row r="189" spans="42:44" s="2" customFormat="1" ht="12.75">
      <c r="AP189"/>
      <c r="AQ189"/>
      <c r="AR189"/>
    </row>
    <row r="190" spans="42:44" s="2" customFormat="1" ht="12.75">
      <c r="AP190"/>
      <c r="AQ190"/>
      <c r="AR190"/>
    </row>
    <row r="191" spans="42:44" s="2" customFormat="1" ht="12.75">
      <c r="AP191"/>
      <c r="AQ191"/>
      <c r="AR191"/>
    </row>
    <row r="192" spans="42:44" s="2" customFormat="1" ht="12.75">
      <c r="AP192"/>
      <c r="AQ192"/>
      <c r="AR192"/>
    </row>
    <row r="193" spans="42:44" s="2" customFormat="1" ht="12.75">
      <c r="AP193"/>
      <c r="AQ193"/>
      <c r="AR193"/>
    </row>
    <row r="194" spans="42:44" s="2" customFormat="1" ht="12.75">
      <c r="AP194"/>
      <c r="AQ194"/>
      <c r="AR194"/>
    </row>
    <row r="195" spans="42:44" s="2" customFormat="1" ht="12.75">
      <c r="AP195"/>
      <c r="AQ195"/>
      <c r="AR195"/>
    </row>
    <row r="196" spans="42:44" s="2" customFormat="1" ht="12.75">
      <c r="AP196"/>
      <c r="AQ196"/>
      <c r="AR196"/>
    </row>
    <row r="197" spans="42:44" s="2" customFormat="1" ht="12.75">
      <c r="AP197"/>
      <c r="AQ197"/>
      <c r="AR197"/>
    </row>
    <row r="198" spans="42:44" s="2" customFormat="1" ht="12.75">
      <c r="AP198"/>
      <c r="AQ198"/>
      <c r="AR198"/>
    </row>
    <row r="199" spans="42:44" s="2" customFormat="1" ht="12.75">
      <c r="AP199"/>
      <c r="AQ199"/>
      <c r="AR199"/>
    </row>
    <row r="200" spans="42:44" s="2" customFormat="1" ht="12.75">
      <c r="AP200"/>
      <c r="AQ200"/>
      <c r="AR200"/>
    </row>
    <row r="201" spans="42:44" s="2" customFormat="1" ht="12.75">
      <c r="AP201"/>
      <c r="AQ201"/>
      <c r="AR201"/>
    </row>
    <row r="202" spans="42:44" s="2" customFormat="1" ht="12.75">
      <c r="AP202"/>
      <c r="AQ202"/>
      <c r="AR202"/>
    </row>
    <row r="203" spans="42:44" s="2" customFormat="1" ht="12.75">
      <c r="AP203"/>
      <c r="AQ203"/>
      <c r="AR203"/>
    </row>
    <row r="204" spans="42:44" s="2" customFormat="1" ht="12.75">
      <c r="AP204"/>
      <c r="AQ204"/>
      <c r="AR204"/>
    </row>
    <row r="205" spans="42:44" s="2" customFormat="1" ht="12.75">
      <c r="AP205"/>
      <c r="AQ205"/>
      <c r="AR205"/>
    </row>
    <row r="206" spans="42:44" s="2" customFormat="1" ht="12.75">
      <c r="AP206"/>
      <c r="AQ206"/>
      <c r="AR206"/>
    </row>
    <row r="207" spans="42:44" s="2" customFormat="1" ht="12.75">
      <c r="AP207"/>
      <c r="AQ207"/>
      <c r="AR207"/>
    </row>
    <row r="208" spans="42:44" s="2" customFormat="1" ht="12.75">
      <c r="AP208"/>
      <c r="AQ208"/>
      <c r="AR208"/>
    </row>
    <row r="209" spans="42:44" s="2" customFormat="1" ht="12.75">
      <c r="AP209"/>
      <c r="AQ209"/>
      <c r="AR209"/>
    </row>
    <row r="210" spans="42:44" s="2" customFormat="1" ht="12.75">
      <c r="AP210"/>
      <c r="AQ210"/>
      <c r="AR210"/>
    </row>
    <row r="211" spans="42:44" s="2" customFormat="1" ht="12.75">
      <c r="AP211"/>
      <c r="AQ211"/>
      <c r="AR211"/>
    </row>
    <row r="212" spans="42:44" s="2" customFormat="1" ht="12.75">
      <c r="AP212"/>
      <c r="AQ212"/>
      <c r="AR212"/>
    </row>
    <row r="213" spans="42:44" s="2" customFormat="1" ht="12.75">
      <c r="AP213"/>
      <c r="AQ213"/>
      <c r="AR213"/>
    </row>
    <row r="214" spans="42:44" s="2" customFormat="1" ht="12.75">
      <c r="AP214"/>
      <c r="AQ214"/>
      <c r="AR214"/>
    </row>
    <row r="215" spans="42:44" s="2" customFormat="1" ht="12.75">
      <c r="AP215"/>
      <c r="AQ215"/>
      <c r="AR215"/>
    </row>
    <row r="216" spans="42:44" s="2" customFormat="1" ht="12.75">
      <c r="AP216"/>
      <c r="AQ216"/>
      <c r="AR216"/>
    </row>
    <row r="217" spans="42:44" s="2" customFormat="1" ht="12.75">
      <c r="AP217"/>
      <c r="AQ217"/>
      <c r="AR217"/>
    </row>
    <row r="218" spans="42:44" s="2" customFormat="1" ht="12.75">
      <c r="AP218"/>
      <c r="AQ218"/>
      <c r="AR218"/>
    </row>
    <row r="219" spans="42:44" s="2" customFormat="1" ht="12.75">
      <c r="AP219"/>
      <c r="AQ219"/>
      <c r="AR219"/>
    </row>
    <row r="220" spans="42:44" s="2" customFormat="1" ht="12.75">
      <c r="AP220"/>
      <c r="AQ220"/>
      <c r="AR220"/>
    </row>
    <row r="221" spans="42:44" s="2" customFormat="1" ht="12.75">
      <c r="AP221"/>
      <c r="AQ221"/>
      <c r="AR221"/>
    </row>
    <row r="222" spans="42:44" s="2" customFormat="1" ht="12.75">
      <c r="AP222"/>
      <c r="AQ222"/>
      <c r="AR222"/>
    </row>
    <row r="223" spans="42:44" s="2" customFormat="1" ht="12.75">
      <c r="AP223"/>
      <c r="AQ223"/>
      <c r="AR223"/>
    </row>
    <row r="224" spans="42:44" s="2" customFormat="1" ht="12.75">
      <c r="AP224"/>
      <c r="AQ224"/>
      <c r="AR224"/>
    </row>
    <row r="225" spans="42:44" s="2" customFormat="1" ht="12.75">
      <c r="AP225"/>
      <c r="AQ225"/>
      <c r="AR225"/>
    </row>
    <row r="226" spans="42:44" s="2" customFormat="1" ht="12.75">
      <c r="AP226"/>
      <c r="AQ226"/>
      <c r="AR226"/>
    </row>
    <row r="227" spans="42:44" s="2" customFormat="1" ht="12.75">
      <c r="AP227"/>
      <c r="AQ227"/>
      <c r="AR227"/>
    </row>
    <row r="228" spans="42:44" s="2" customFormat="1" ht="12.75">
      <c r="AP228"/>
      <c r="AQ228"/>
      <c r="AR228"/>
    </row>
    <row r="229" spans="42:44" s="2" customFormat="1" ht="12.75">
      <c r="AP229"/>
      <c r="AQ229"/>
      <c r="AR229"/>
    </row>
    <row r="230" spans="42:44" s="2" customFormat="1" ht="12.75">
      <c r="AP230"/>
      <c r="AQ230"/>
      <c r="AR230"/>
    </row>
    <row r="231" spans="42:44" s="2" customFormat="1" ht="12.75">
      <c r="AP231"/>
      <c r="AQ231"/>
      <c r="AR231"/>
    </row>
    <row r="232" spans="42:44" s="2" customFormat="1" ht="12.75">
      <c r="AP232"/>
      <c r="AQ232"/>
      <c r="AR232"/>
    </row>
    <row r="233" spans="42:44" s="2" customFormat="1" ht="12.75">
      <c r="AP233"/>
      <c r="AQ233"/>
      <c r="AR233"/>
    </row>
    <row r="234" spans="42:44" s="2" customFormat="1" ht="12.75">
      <c r="AP234"/>
      <c r="AQ234"/>
      <c r="AR234"/>
    </row>
    <row r="235" spans="42:44" s="2" customFormat="1" ht="12.75">
      <c r="AP235"/>
      <c r="AQ235"/>
      <c r="AR235"/>
    </row>
    <row r="236" spans="42:44" s="2" customFormat="1" ht="12.75">
      <c r="AP236"/>
      <c r="AQ236"/>
      <c r="AR236"/>
    </row>
    <row r="237" spans="42:44" s="2" customFormat="1" ht="12.75">
      <c r="AP237"/>
      <c r="AQ237"/>
      <c r="AR237"/>
    </row>
    <row r="238" spans="42:44" s="2" customFormat="1" ht="12.75">
      <c r="AP238"/>
      <c r="AQ238"/>
      <c r="AR238"/>
    </row>
    <row r="239" spans="42:44" s="2" customFormat="1" ht="12.75">
      <c r="AP239"/>
      <c r="AQ239"/>
      <c r="AR239"/>
    </row>
    <row r="240" spans="42:44" s="2" customFormat="1" ht="12.75">
      <c r="AP240"/>
      <c r="AQ240"/>
      <c r="AR240"/>
    </row>
    <row r="241" spans="42:44" s="2" customFormat="1" ht="12.75">
      <c r="AP241"/>
      <c r="AQ241"/>
      <c r="AR241"/>
    </row>
    <row r="242" spans="42:44" s="2" customFormat="1" ht="12.75">
      <c r="AP242"/>
      <c r="AQ242"/>
      <c r="AR242"/>
    </row>
    <row r="243" spans="42:44" s="2" customFormat="1" ht="12.75">
      <c r="AP243"/>
      <c r="AQ243"/>
      <c r="AR243"/>
    </row>
    <row r="244" spans="42:44" s="2" customFormat="1" ht="12.75">
      <c r="AP244"/>
      <c r="AQ244"/>
      <c r="AR244"/>
    </row>
    <row r="245" spans="42:44" s="2" customFormat="1" ht="12.75">
      <c r="AP245"/>
      <c r="AQ245"/>
      <c r="AR245"/>
    </row>
    <row r="246" spans="42:44" s="2" customFormat="1" ht="12.75">
      <c r="AP246"/>
      <c r="AQ246"/>
      <c r="AR246"/>
    </row>
    <row r="247" spans="42:44" s="2" customFormat="1" ht="12.75">
      <c r="AP247"/>
      <c r="AQ247"/>
      <c r="AR247"/>
    </row>
    <row r="248" spans="42:44" s="2" customFormat="1" ht="12.75">
      <c r="AP248"/>
      <c r="AQ248"/>
      <c r="AR248"/>
    </row>
    <row r="249" spans="42:44" s="2" customFormat="1" ht="12.75">
      <c r="AP249"/>
      <c r="AQ249"/>
      <c r="AR249"/>
    </row>
    <row r="250" spans="42:44" s="2" customFormat="1" ht="12.75">
      <c r="AP250"/>
      <c r="AQ250"/>
      <c r="AR250"/>
    </row>
    <row r="251" spans="42:44" s="2" customFormat="1" ht="12.75">
      <c r="AP251"/>
      <c r="AQ251"/>
      <c r="AR251"/>
    </row>
    <row r="252" spans="42:44" s="2" customFormat="1" ht="12.75">
      <c r="AP252"/>
      <c r="AQ252"/>
      <c r="AR252"/>
    </row>
    <row r="253" spans="42:44" s="2" customFormat="1" ht="12.75">
      <c r="AP253"/>
      <c r="AQ253"/>
      <c r="AR253"/>
    </row>
    <row r="254" spans="42:44" s="2" customFormat="1" ht="12.75">
      <c r="AP254"/>
      <c r="AQ254"/>
      <c r="AR254"/>
    </row>
    <row r="255" spans="42:44" s="2" customFormat="1" ht="12.75">
      <c r="AP255"/>
      <c r="AQ255"/>
      <c r="AR255"/>
    </row>
    <row r="256" spans="42:44" s="2" customFormat="1" ht="12.75">
      <c r="AP256"/>
      <c r="AQ256"/>
      <c r="AR256"/>
    </row>
    <row r="257" spans="42:44" s="2" customFormat="1" ht="12.75">
      <c r="AP257"/>
      <c r="AQ257"/>
      <c r="AR257"/>
    </row>
    <row r="258" spans="42:44" s="2" customFormat="1" ht="12.75">
      <c r="AP258"/>
      <c r="AQ258"/>
      <c r="AR258"/>
    </row>
    <row r="259" spans="42:44" s="2" customFormat="1" ht="12.75">
      <c r="AP259"/>
      <c r="AQ259"/>
      <c r="AR259"/>
    </row>
    <row r="260" spans="42:44" s="2" customFormat="1" ht="12.75">
      <c r="AP260"/>
      <c r="AQ260"/>
      <c r="AR260"/>
    </row>
    <row r="261" spans="42:44" s="2" customFormat="1" ht="12.75">
      <c r="AP261"/>
      <c r="AQ261"/>
      <c r="AR261"/>
    </row>
    <row r="262" spans="42:44" s="2" customFormat="1" ht="12.75">
      <c r="AP262"/>
      <c r="AQ262"/>
      <c r="AR262"/>
    </row>
    <row r="263" spans="42:44" s="2" customFormat="1" ht="12.75">
      <c r="AP263"/>
      <c r="AQ263"/>
      <c r="AR263"/>
    </row>
    <row r="264" spans="42:44" s="2" customFormat="1" ht="12.75">
      <c r="AP264"/>
      <c r="AQ264"/>
      <c r="AR264"/>
    </row>
    <row r="265" spans="42:44" s="2" customFormat="1" ht="12.75">
      <c r="AP265"/>
      <c r="AQ265"/>
      <c r="AR265"/>
    </row>
    <row r="266" spans="42:44" s="2" customFormat="1" ht="12.75">
      <c r="AP266"/>
      <c r="AQ266"/>
      <c r="AR266"/>
    </row>
    <row r="267" spans="42:44" s="2" customFormat="1" ht="12.75">
      <c r="AP267"/>
      <c r="AQ267"/>
      <c r="AR267"/>
    </row>
    <row r="268" spans="42:44" s="2" customFormat="1" ht="12.75">
      <c r="AP268"/>
      <c r="AQ268"/>
      <c r="AR268"/>
    </row>
    <row r="269" spans="42:44" s="2" customFormat="1" ht="12.75">
      <c r="AP269"/>
      <c r="AQ269"/>
      <c r="AR269"/>
    </row>
    <row r="270" spans="42:44" s="2" customFormat="1" ht="12.75">
      <c r="AP270"/>
      <c r="AQ270"/>
      <c r="AR270"/>
    </row>
    <row r="271" spans="42:44" s="2" customFormat="1" ht="12.75">
      <c r="AP271"/>
      <c r="AQ271"/>
      <c r="AR271"/>
    </row>
    <row r="272" spans="42:44" s="2" customFormat="1" ht="12.75">
      <c r="AP272"/>
      <c r="AQ272"/>
      <c r="AR272"/>
    </row>
    <row r="273" spans="42:44" s="2" customFormat="1" ht="12.75">
      <c r="AP273"/>
      <c r="AQ273"/>
      <c r="AR273"/>
    </row>
    <row r="274" spans="42:44" s="2" customFormat="1" ht="12.75">
      <c r="AP274"/>
      <c r="AQ274"/>
      <c r="AR274"/>
    </row>
    <row r="275" spans="42:44" s="2" customFormat="1" ht="12.75">
      <c r="AP275"/>
      <c r="AQ275"/>
      <c r="AR275"/>
    </row>
    <row r="276" spans="42:44" s="2" customFormat="1" ht="12.75">
      <c r="AP276"/>
      <c r="AQ276"/>
      <c r="AR276"/>
    </row>
    <row r="277" spans="42:44" s="2" customFormat="1" ht="12.75">
      <c r="AP277"/>
      <c r="AQ277"/>
      <c r="AR277"/>
    </row>
    <row r="278" spans="42:44" s="2" customFormat="1" ht="12.75">
      <c r="AP278"/>
      <c r="AQ278"/>
      <c r="AR278"/>
    </row>
    <row r="279" spans="42:44" s="2" customFormat="1" ht="12.75">
      <c r="AP279"/>
      <c r="AQ279"/>
      <c r="AR279"/>
    </row>
    <row r="280" spans="42:44" s="2" customFormat="1" ht="12.75">
      <c r="AP280"/>
      <c r="AQ280"/>
      <c r="AR280"/>
    </row>
    <row r="281" spans="42:44" s="2" customFormat="1" ht="12.75">
      <c r="AP281"/>
      <c r="AQ281"/>
      <c r="AR281"/>
    </row>
    <row r="282" spans="42:44" s="2" customFormat="1" ht="12.75">
      <c r="AP282"/>
      <c r="AQ282"/>
      <c r="AR282"/>
    </row>
    <row r="283" spans="42:44" s="2" customFormat="1" ht="12.75">
      <c r="AP283"/>
      <c r="AQ283"/>
      <c r="AR283"/>
    </row>
    <row r="284" spans="42:44" s="2" customFormat="1" ht="12.75">
      <c r="AP284"/>
      <c r="AQ284"/>
      <c r="AR284"/>
    </row>
    <row r="285" spans="42:44" s="2" customFormat="1" ht="12.75">
      <c r="AP285"/>
      <c r="AQ285"/>
      <c r="AR285"/>
    </row>
    <row r="286" spans="42:44" s="2" customFormat="1" ht="12.75">
      <c r="AP286"/>
      <c r="AQ286"/>
      <c r="AR286"/>
    </row>
    <row r="287" spans="42:44" s="2" customFormat="1" ht="12.75">
      <c r="AP287"/>
      <c r="AQ287"/>
      <c r="AR287"/>
    </row>
    <row r="288" spans="42:44" s="2" customFormat="1" ht="12.75">
      <c r="AP288"/>
      <c r="AQ288"/>
      <c r="AR288"/>
    </row>
    <row r="289" spans="42:44" s="2" customFormat="1" ht="12.75">
      <c r="AP289"/>
      <c r="AQ289"/>
      <c r="AR289"/>
    </row>
    <row r="290" spans="42:44" s="2" customFormat="1" ht="12.75">
      <c r="AP290"/>
      <c r="AQ290"/>
      <c r="AR290"/>
    </row>
    <row r="291" spans="42:44" s="2" customFormat="1" ht="12.75">
      <c r="AP291"/>
      <c r="AQ291"/>
      <c r="AR291"/>
    </row>
    <row r="292" spans="42:44" s="2" customFormat="1" ht="12.75">
      <c r="AP292"/>
      <c r="AQ292"/>
      <c r="AR292"/>
    </row>
    <row r="293" spans="42:44" s="2" customFormat="1" ht="12.75">
      <c r="AP293"/>
      <c r="AQ293"/>
      <c r="AR293"/>
    </row>
    <row r="294" spans="42:44" s="2" customFormat="1" ht="12.75">
      <c r="AP294"/>
      <c r="AQ294"/>
      <c r="AR294"/>
    </row>
    <row r="295" spans="42:44" s="2" customFormat="1" ht="12.75">
      <c r="AP295"/>
      <c r="AQ295"/>
      <c r="AR295"/>
    </row>
    <row r="296" spans="42:44" s="2" customFormat="1" ht="12.75">
      <c r="AP296"/>
      <c r="AQ296"/>
      <c r="AR296"/>
    </row>
    <row r="297" spans="42:44" s="2" customFormat="1" ht="12.75">
      <c r="AP297"/>
      <c r="AQ297"/>
      <c r="AR297"/>
    </row>
    <row r="298" spans="42:44" s="2" customFormat="1" ht="12.75">
      <c r="AP298"/>
      <c r="AQ298"/>
      <c r="AR298"/>
    </row>
    <row r="299" spans="42:44" s="2" customFormat="1" ht="12.75">
      <c r="AP299"/>
      <c r="AQ299"/>
      <c r="AR299"/>
    </row>
    <row r="300" spans="42:44" s="2" customFormat="1" ht="12.75">
      <c r="AP300"/>
      <c r="AQ300"/>
      <c r="AR300"/>
    </row>
    <row r="301" spans="42:44" s="2" customFormat="1" ht="12.75">
      <c r="AP301"/>
      <c r="AQ301"/>
      <c r="AR301"/>
    </row>
    <row r="302" spans="42:44" s="2" customFormat="1" ht="12.75">
      <c r="AP302"/>
      <c r="AQ302"/>
      <c r="AR302"/>
    </row>
    <row r="303" spans="42:44" s="2" customFormat="1" ht="12.75">
      <c r="AP303"/>
      <c r="AQ303"/>
      <c r="AR303"/>
    </row>
    <row r="304" spans="42:44" s="2" customFormat="1" ht="12.75">
      <c r="AP304"/>
      <c r="AQ304"/>
      <c r="AR304"/>
    </row>
    <row r="305" spans="42:44" s="2" customFormat="1" ht="12.75">
      <c r="AP305"/>
      <c r="AQ305"/>
      <c r="AR305"/>
    </row>
    <row r="306" spans="42:44" s="2" customFormat="1" ht="12.75">
      <c r="AP306"/>
      <c r="AQ306"/>
      <c r="AR306"/>
    </row>
    <row r="307" spans="42:44" s="2" customFormat="1" ht="12.75">
      <c r="AP307"/>
      <c r="AQ307"/>
      <c r="AR307"/>
    </row>
    <row r="308" spans="42:44" s="2" customFormat="1" ht="12.75">
      <c r="AP308"/>
      <c r="AQ308"/>
      <c r="AR308"/>
    </row>
    <row r="309" spans="42:44" s="2" customFormat="1" ht="12.75">
      <c r="AP309"/>
      <c r="AQ309"/>
      <c r="AR309"/>
    </row>
    <row r="310" spans="42:44" s="2" customFormat="1" ht="12.75">
      <c r="AP310"/>
      <c r="AQ310"/>
      <c r="AR310"/>
    </row>
    <row r="311" spans="42:44" s="2" customFormat="1" ht="12.75">
      <c r="AP311"/>
      <c r="AQ311"/>
      <c r="AR311"/>
    </row>
    <row r="312" spans="42:44" s="2" customFormat="1" ht="12.75">
      <c r="AP312"/>
      <c r="AQ312"/>
      <c r="AR312"/>
    </row>
    <row r="313" spans="42:44" s="2" customFormat="1" ht="12.75">
      <c r="AP313"/>
      <c r="AQ313"/>
      <c r="AR313"/>
    </row>
    <row r="314" spans="42:44" s="2" customFormat="1" ht="12.75">
      <c r="AP314"/>
      <c r="AQ314"/>
      <c r="AR314"/>
    </row>
    <row r="315" spans="42:44" s="2" customFormat="1" ht="12.75">
      <c r="AP315"/>
      <c r="AQ315"/>
      <c r="AR315"/>
    </row>
    <row r="316" spans="42:44" s="2" customFormat="1" ht="12.75">
      <c r="AP316"/>
      <c r="AQ316"/>
      <c r="AR316"/>
    </row>
    <row r="317" spans="42:44" s="2" customFormat="1" ht="12.75">
      <c r="AP317"/>
      <c r="AQ317"/>
      <c r="AR317"/>
    </row>
    <row r="318" spans="42:44" s="2" customFormat="1" ht="12.75">
      <c r="AP318"/>
      <c r="AQ318"/>
      <c r="AR318"/>
    </row>
    <row r="319" spans="42:44" s="2" customFormat="1" ht="12.75">
      <c r="AP319"/>
      <c r="AQ319"/>
      <c r="AR319"/>
    </row>
    <row r="320" spans="42:44" s="2" customFormat="1" ht="12.75">
      <c r="AP320"/>
      <c r="AQ320"/>
      <c r="AR320"/>
    </row>
    <row r="321" spans="42:44" s="2" customFormat="1" ht="12.75">
      <c r="AP321"/>
      <c r="AQ321"/>
      <c r="AR321"/>
    </row>
    <row r="322" spans="42:44" s="2" customFormat="1" ht="12.75">
      <c r="AP322"/>
      <c r="AQ322"/>
      <c r="AR322"/>
    </row>
    <row r="323" spans="42:44" s="2" customFormat="1" ht="12.75">
      <c r="AP323"/>
      <c r="AQ323"/>
      <c r="AR323"/>
    </row>
    <row r="324" spans="42:44" s="2" customFormat="1" ht="12.75">
      <c r="AP324"/>
      <c r="AQ324"/>
      <c r="AR324"/>
    </row>
    <row r="325" spans="42:44" s="2" customFormat="1" ht="12.75">
      <c r="AP325"/>
      <c r="AQ325"/>
      <c r="AR325"/>
    </row>
    <row r="326" spans="42:44" s="2" customFormat="1" ht="12.75">
      <c r="AP326"/>
      <c r="AQ326"/>
      <c r="AR326"/>
    </row>
    <row r="327" spans="42:44" s="2" customFormat="1" ht="12.75">
      <c r="AP327"/>
      <c r="AQ327"/>
      <c r="AR327"/>
    </row>
    <row r="328" spans="42:44" s="2" customFormat="1" ht="12.75">
      <c r="AP328"/>
      <c r="AQ328"/>
      <c r="AR328"/>
    </row>
    <row r="329" spans="42:44" s="2" customFormat="1" ht="12.75">
      <c r="AP329"/>
      <c r="AQ329"/>
      <c r="AR329"/>
    </row>
    <row r="330" spans="42:44" s="2" customFormat="1" ht="12.75">
      <c r="AP330"/>
      <c r="AQ330"/>
      <c r="AR330"/>
    </row>
    <row r="331" spans="42:44" s="2" customFormat="1" ht="12.75">
      <c r="AP331"/>
      <c r="AQ331"/>
      <c r="AR331"/>
    </row>
    <row r="332" spans="42:44" s="2" customFormat="1" ht="12.75">
      <c r="AP332"/>
      <c r="AQ332"/>
      <c r="AR332"/>
    </row>
    <row r="333" spans="42:44" s="2" customFormat="1" ht="12.75">
      <c r="AP333"/>
      <c r="AQ333"/>
      <c r="AR333"/>
    </row>
    <row r="334" spans="42:44" s="2" customFormat="1" ht="12.75">
      <c r="AP334"/>
      <c r="AQ334"/>
      <c r="AR334"/>
    </row>
    <row r="335" spans="42:44" s="2" customFormat="1" ht="12.75">
      <c r="AP335"/>
      <c r="AQ335"/>
      <c r="AR335"/>
    </row>
    <row r="336" spans="42:44" s="2" customFormat="1" ht="12.75">
      <c r="AP336"/>
      <c r="AQ336"/>
      <c r="AR336"/>
    </row>
    <row r="337" spans="42:44" s="2" customFormat="1" ht="12.75">
      <c r="AP337"/>
      <c r="AQ337"/>
      <c r="AR337"/>
    </row>
    <row r="338" spans="42:44" s="2" customFormat="1" ht="12.75">
      <c r="AP338"/>
      <c r="AQ338"/>
      <c r="AR338"/>
    </row>
    <row r="339" spans="42:44" s="2" customFormat="1" ht="12.75">
      <c r="AP339"/>
      <c r="AQ339"/>
      <c r="AR339"/>
    </row>
    <row r="340" spans="42:44" s="2" customFormat="1" ht="12.75">
      <c r="AP340"/>
      <c r="AQ340"/>
      <c r="AR340"/>
    </row>
    <row r="341" spans="42:44" s="2" customFormat="1" ht="12.75">
      <c r="AP341"/>
      <c r="AQ341"/>
      <c r="AR341"/>
    </row>
    <row r="342" spans="42:44" s="2" customFormat="1" ht="12.75">
      <c r="AP342"/>
      <c r="AQ342"/>
      <c r="AR342"/>
    </row>
    <row r="343" spans="42:44" s="2" customFormat="1" ht="12.75">
      <c r="AP343"/>
      <c r="AQ343"/>
      <c r="AR343"/>
    </row>
    <row r="344" spans="42:44" s="2" customFormat="1" ht="12.75">
      <c r="AP344"/>
      <c r="AQ344"/>
      <c r="AR344"/>
    </row>
    <row r="345" spans="42:44" s="2" customFormat="1" ht="12.75">
      <c r="AP345"/>
      <c r="AQ345"/>
      <c r="AR345"/>
    </row>
    <row r="346" spans="42:44" s="2" customFormat="1" ht="12.75">
      <c r="AP346"/>
      <c r="AQ346"/>
      <c r="AR346"/>
    </row>
    <row r="347" spans="42:44" s="2" customFormat="1" ht="12.75">
      <c r="AP347"/>
      <c r="AQ347"/>
      <c r="AR347"/>
    </row>
    <row r="348" spans="42:44" s="2" customFormat="1" ht="12.75">
      <c r="AP348"/>
      <c r="AQ348"/>
      <c r="AR348"/>
    </row>
    <row r="349" spans="42:44" s="2" customFormat="1" ht="12.75">
      <c r="AP349"/>
      <c r="AQ349"/>
      <c r="AR349"/>
    </row>
    <row r="350" spans="42:44" s="2" customFormat="1" ht="12.75">
      <c r="AP350"/>
      <c r="AQ350"/>
      <c r="AR350"/>
    </row>
    <row r="351" spans="42:44" s="2" customFormat="1" ht="12.75">
      <c r="AP351"/>
      <c r="AQ351"/>
      <c r="AR351"/>
    </row>
    <row r="352" spans="42:44" s="2" customFormat="1" ht="12.75">
      <c r="AP352"/>
      <c r="AQ352"/>
      <c r="AR352"/>
    </row>
    <row r="353" spans="42:44" s="2" customFormat="1" ht="12.75">
      <c r="AP353"/>
      <c r="AQ353"/>
      <c r="AR353"/>
    </row>
    <row r="354" spans="42:44" s="2" customFormat="1" ht="12.75">
      <c r="AP354"/>
      <c r="AQ354"/>
      <c r="AR354"/>
    </row>
    <row r="355" spans="42:44" s="2" customFormat="1" ht="12.75">
      <c r="AP355"/>
      <c r="AQ355"/>
      <c r="AR355"/>
    </row>
    <row r="356" spans="42:44" s="2" customFormat="1" ht="12.75">
      <c r="AP356"/>
      <c r="AQ356"/>
      <c r="AR356"/>
    </row>
    <row r="357" spans="42:44" s="2" customFormat="1" ht="12.75">
      <c r="AP357"/>
      <c r="AQ357"/>
      <c r="AR357"/>
    </row>
    <row r="358" spans="42:44" s="2" customFormat="1" ht="12.75">
      <c r="AP358"/>
      <c r="AQ358"/>
      <c r="AR358"/>
    </row>
    <row r="359" spans="42:44" s="2" customFormat="1" ht="12.75">
      <c r="AP359"/>
      <c r="AQ359"/>
      <c r="AR359"/>
    </row>
    <row r="360" spans="42:44" s="2" customFormat="1" ht="12.75">
      <c r="AP360"/>
      <c r="AQ360"/>
      <c r="AR360"/>
    </row>
    <row r="361" spans="42:44" s="2" customFormat="1" ht="12.75">
      <c r="AP361"/>
      <c r="AQ361"/>
      <c r="AR361"/>
    </row>
    <row r="362" spans="42:44" s="2" customFormat="1" ht="12.75">
      <c r="AP362"/>
      <c r="AQ362"/>
      <c r="AR362"/>
    </row>
    <row r="363" spans="42:44" s="2" customFormat="1" ht="12.75">
      <c r="AP363"/>
      <c r="AQ363"/>
      <c r="AR363"/>
    </row>
    <row r="364" spans="42:44" s="2" customFormat="1" ht="12.75">
      <c r="AP364"/>
      <c r="AQ364"/>
      <c r="AR364"/>
    </row>
    <row r="365" spans="42:44" s="2" customFormat="1" ht="12.75">
      <c r="AP365"/>
      <c r="AQ365"/>
      <c r="AR365"/>
    </row>
    <row r="366" spans="42:44" s="2" customFormat="1" ht="12.75">
      <c r="AP366"/>
      <c r="AQ366"/>
      <c r="AR366"/>
    </row>
    <row r="367" spans="42:44" s="2" customFormat="1" ht="12.75">
      <c r="AP367"/>
      <c r="AQ367"/>
      <c r="AR367"/>
    </row>
    <row r="368" spans="42:44" s="2" customFormat="1" ht="12.75">
      <c r="AP368"/>
      <c r="AQ368"/>
      <c r="AR368"/>
    </row>
    <row r="369" spans="42:44" s="2" customFormat="1" ht="12.75">
      <c r="AP369"/>
      <c r="AQ369"/>
      <c r="AR369"/>
    </row>
    <row r="370" spans="42:44" s="2" customFormat="1" ht="12.75">
      <c r="AP370"/>
      <c r="AQ370"/>
      <c r="AR370"/>
    </row>
    <row r="371" spans="42:44" s="2" customFormat="1" ht="12.75">
      <c r="AP371"/>
      <c r="AQ371"/>
      <c r="AR371"/>
    </row>
    <row r="372" spans="42:44" s="2" customFormat="1" ht="12.75">
      <c r="AP372"/>
      <c r="AQ372"/>
      <c r="AR372"/>
    </row>
    <row r="373" spans="42:44" s="2" customFormat="1" ht="12.75">
      <c r="AP373"/>
      <c r="AQ373"/>
      <c r="AR373"/>
    </row>
    <row r="374" spans="42:44" s="2" customFormat="1" ht="12.75">
      <c r="AP374"/>
      <c r="AQ374"/>
      <c r="AR374"/>
    </row>
    <row r="375" spans="42:44" s="2" customFormat="1" ht="12.75">
      <c r="AP375"/>
      <c r="AQ375"/>
      <c r="AR375"/>
    </row>
    <row r="376" spans="42:44" s="2" customFormat="1" ht="12.75">
      <c r="AP376"/>
      <c r="AQ376"/>
      <c r="AR376"/>
    </row>
    <row r="377" spans="42:44" s="2" customFormat="1" ht="12.75">
      <c r="AP377"/>
      <c r="AQ377"/>
      <c r="AR377"/>
    </row>
    <row r="378" spans="42:44" s="2" customFormat="1" ht="12.75">
      <c r="AP378"/>
      <c r="AQ378"/>
      <c r="AR378"/>
    </row>
    <row r="379" spans="42:44" s="2" customFormat="1" ht="12.75">
      <c r="AP379"/>
      <c r="AQ379"/>
      <c r="AR379"/>
    </row>
    <row r="380" spans="42:44" s="2" customFormat="1" ht="12.75">
      <c r="AP380"/>
      <c r="AQ380"/>
      <c r="AR380"/>
    </row>
    <row r="381" spans="42:44" s="2" customFormat="1" ht="12.75">
      <c r="AP381"/>
      <c r="AQ381"/>
      <c r="AR381"/>
    </row>
    <row r="382" spans="42:44" s="2" customFormat="1" ht="12.75">
      <c r="AP382"/>
      <c r="AQ382"/>
      <c r="AR382"/>
    </row>
    <row r="383" spans="42:44" s="2" customFormat="1" ht="12.75">
      <c r="AP383"/>
      <c r="AQ383"/>
      <c r="AR383"/>
    </row>
    <row r="384" spans="42:44" s="2" customFormat="1" ht="12.75">
      <c r="AP384"/>
      <c r="AQ384"/>
      <c r="AR384"/>
    </row>
    <row r="385" spans="42:44" s="2" customFormat="1" ht="12.75">
      <c r="AP385"/>
      <c r="AQ385"/>
      <c r="AR385"/>
    </row>
    <row r="386" spans="42:44" s="2" customFormat="1" ht="12.75">
      <c r="AP386"/>
      <c r="AQ386"/>
      <c r="AR386"/>
    </row>
    <row r="387" spans="42:44" s="2" customFormat="1" ht="12.75">
      <c r="AP387"/>
      <c r="AQ387"/>
      <c r="AR387"/>
    </row>
    <row r="388" spans="42:44" s="2" customFormat="1" ht="12.75">
      <c r="AP388"/>
      <c r="AQ388"/>
      <c r="AR388"/>
    </row>
    <row r="389" spans="42:44" s="2" customFormat="1" ht="12.75">
      <c r="AP389"/>
      <c r="AQ389"/>
      <c r="AR389"/>
    </row>
    <row r="390" spans="42:44" s="2" customFormat="1" ht="12.75">
      <c r="AP390"/>
      <c r="AQ390"/>
      <c r="AR390"/>
    </row>
    <row r="391" spans="42:44" s="2" customFormat="1" ht="12.75">
      <c r="AP391"/>
      <c r="AQ391"/>
      <c r="AR391"/>
    </row>
    <row r="392" spans="42:44" s="2" customFormat="1" ht="12.75">
      <c r="AP392"/>
      <c r="AQ392"/>
      <c r="AR392"/>
    </row>
    <row r="393" spans="42:44" s="2" customFormat="1" ht="12.75">
      <c r="AP393"/>
      <c r="AQ393"/>
      <c r="AR393"/>
    </row>
    <row r="394" spans="42:44" s="2" customFormat="1" ht="12.75">
      <c r="AP394"/>
      <c r="AQ394"/>
      <c r="AR394"/>
    </row>
    <row r="395" spans="42:44" s="2" customFormat="1" ht="12.75">
      <c r="AP395"/>
      <c r="AQ395"/>
      <c r="AR395"/>
    </row>
    <row r="396" spans="42:44" s="2" customFormat="1" ht="12.75">
      <c r="AP396"/>
      <c r="AQ396"/>
      <c r="AR396"/>
    </row>
    <row r="397" spans="42:44" s="2" customFormat="1" ht="12.75">
      <c r="AP397"/>
      <c r="AQ397"/>
      <c r="AR397"/>
    </row>
    <row r="398" spans="42:44" s="2" customFormat="1" ht="12.75">
      <c r="AP398"/>
      <c r="AQ398"/>
      <c r="AR398"/>
    </row>
    <row r="399" spans="42:44" s="2" customFormat="1" ht="12.75">
      <c r="AP399"/>
      <c r="AQ399"/>
      <c r="AR399"/>
    </row>
    <row r="400" spans="42:44" s="2" customFormat="1" ht="12.75">
      <c r="AP400"/>
      <c r="AQ400"/>
      <c r="AR400"/>
    </row>
    <row r="401" spans="42:44" s="2" customFormat="1" ht="12.75">
      <c r="AP401"/>
      <c r="AQ401"/>
      <c r="AR401"/>
    </row>
    <row r="402" spans="42:44" s="2" customFormat="1" ht="12.75">
      <c r="AP402"/>
      <c r="AQ402"/>
      <c r="AR402"/>
    </row>
    <row r="403" spans="42:44" s="2" customFormat="1" ht="12.75">
      <c r="AP403"/>
      <c r="AQ403"/>
      <c r="AR403"/>
    </row>
    <row r="404" spans="42:44" s="2" customFormat="1" ht="12.75">
      <c r="AP404"/>
      <c r="AQ404"/>
      <c r="AR404"/>
    </row>
    <row r="405" spans="42:44" s="2" customFormat="1" ht="12.75">
      <c r="AP405"/>
      <c r="AQ405"/>
      <c r="AR405"/>
    </row>
    <row r="406" spans="42:44" s="2" customFormat="1" ht="12.75">
      <c r="AP406"/>
      <c r="AQ406"/>
      <c r="AR406"/>
    </row>
    <row r="407" spans="42:44" s="2" customFormat="1" ht="12.75">
      <c r="AP407"/>
      <c r="AQ407"/>
      <c r="AR407"/>
    </row>
    <row r="408" spans="42:44" s="2" customFormat="1" ht="12.75">
      <c r="AP408"/>
      <c r="AQ408"/>
      <c r="AR408"/>
    </row>
    <row r="409" spans="42:44" s="2" customFormat="1" ht="12.75">
      <c r="AP409"/>
      <c r="AQ409"/>
      <c r="AR409"/>
    </row>
    <row r="410" spans="42:44" s="2" customFormat="1" ht="12.75">
      <c r="AP410"/>
      <c r="AQ410"/>
      <c r="AR410"/>
    </row>
    <row r="411" spans="42:44" s="2" customFormat="1" ht="12.75">
      <c r="AP411"/>
      <c r="AQ411"/>
      <c r="AR411"/>
    </row>
    <row r="412" spans="42:44" s="2" customFormat="1" ht="12.75">
      <c r="AP412"/>
      <c r="AQ412"/>
      <c r="AR412"/>
    </row>
    <row r="413" spans="42:44" s="2" customFormat="1" ht="12.75">
      <c r="AP413"/>
      <c r="AQ413"/>
      <c r="AR413"/>
    </row>
    <row r="414" spans="42:44" s="2" customFormat="1" ht="12.75">
      <c r="AP414"/>
      <c r="AQ414"/>
      <c r="AR414"/>
    </row>
    <row r="415" spans="42:44" s="2" customFormat="1" ht="12.75">
      <c r="AP415"/>
      <c r="AQ415"/>
      <c r="AR415"/>
    </row>
    <row r="416" spans="42:44" s="2" customFormat="1" ht="12.75">
      <c r="AP416"/>
      <c r="AQ416"/>
      <c r="AR416"/>
    </row>
    <row r="417" spans="42:44" s="2" customFormat="1" ht="12.75">
      <c r="AP417"/>
      <c r="AQ417"/>
      <c r="AR417"/>
    </row>
    <row r="418" spans="42:44" s="2" customFormat="1" ht="12.75">
      <c r="AP418"/>
      <c r="AQ418"/>
      <c r="AR418"/>
    </row>
    <row r="419" spans="42:44" s="2" customFormat="1" ht="12.75">
      <c r="AP419"/>
      <c r="AQ419"/>
      <c r="AR419"/>
    </row>
    <row r="420" spans="42:44" s="2" customFormat="1" ht="12.75">
      <c r="AP420"/>
      <c r="AQ420"/>
      <c r="AR420"/>
    </row>
    <row r="421" spans="42:44" s="2" customFormat="1" ht="12.75">
      <c r="AP421"/>
      <c r="AQ421"/>
      <c r="AR421"/>
    </row>
    <row r="422" spans="42:44" s="2" customFormat="1" ht="12.75">
      <c r="AP422"/>
      <c r="AQ422"/>
      <c r="AR422"/>
    </row>
    <row r="423" spans="42:44" s="2" customFormat="1" ht="12.75">
      <c r="AP423"/>
      <c r="AQ423"/>
      <c r="AR423"/>
    </row>
    <row r="424" spans="42:44" s="2" customFormat="1" ht="12.75">
      <c r="AP424"/>
      <c r="AQ424"/>
      <c r="AR424"/>
    </row>
    <row r="425" spans="42:44" s="2" customFormat="1" ht="12.75">
      <c r="AP425"/>
      <c r="AQ425"/>
      <c r="AR425"/>
    </row>
    <row r="426" spans="42:44" s="2" customFormat="1" ht="12.75">
      <c r="AP426"/>
      <c r="AQ426"/>
      <c r="AR426"/>
    </row>
    <row r="427" spans="42:44" s="2" customFormat="1" ht="12.75">
      <c r="AP427"/>
      <c r="AQ427"/>
      <c r="AR427"/>
    </row>
    <row r="428" spans="42:44" s="2" customFormat="1" ht="12.75">
      <c r="AP428"/>
      <c r="AQ428"/>
      <c r="AR428"/>
    </row>
    <row r="429" spans="42:44" s="2" customFormat="1" ht="12.75">
      <c r="AP429"/>
      <c r="AQ429"/>
      <c r="AR429"/>
    </row>
    <row r="430" spans="42:44" s="2" customFormat="1" ht="12.75">
      <c r="AP430"/>
      <c r="AQ430"/>
      <c r="AR430"/>
    </row>
    <row r="431" spans="42:44" s="2" customFormat="1" ht="12.75">
      <c r="AP431"/>
      <c r="AQ431"/>
      <c r="AR431"/>
    </row>
    <row r="432" spans="42:44" s="2" customFormat="1" ht="12.75">
      <c r="AP432"/>
      <c r="AQ432"/>
      <c r="AR432"/>
    </row>
    <row r="433" spans="42:44" s="2" customFormat="1" ht="12.75">
      <c r="AP433"/>
      <c r="AQ433"/>
      <c r="AR433"/>
    </row>
    <row r="434" spans="42:44" s="2" customFormat="1" ht="12.75">
      <c r="AP434"/>
      <c r="AQ434"/>
      <c r="AR434"/>
    </row>
    <row r="435" spans="42:44" s="2" customFormat="1" ht="12.75">
      <c r="AP435"/>
      <c r="AQ435"/>
      <c r="AR435"/>
    </row>
    <row r="436" spans="42:44" s="2" customFormat="1" ht="12.75">
      <c r="AP436"/>
      <c r="AQ436"/>
      <c r="AR436"/>
    </row>
    <row r="437" spans="42:44" s="2" customFormat="1" ht="12.75">
      <c r="AP437"/>
      <c r="AQ437"/>
      <c r="AR437"/>
    </row>
    <row r="438" spans="42:44" s="2" customFormat="1" ht="12.75">
      <c r="AP438"/>
      <c r="AQ438"/>
      <c r="AR438"/>
    </row>
    <row r="439" spans="42:44" s="2" customFormat="1" ht="12.75">
      <c r="AP439"/>
      <c r="AQ439"/>
      <c r="AR439"/>
    </row>
    <row r="440" spans="42:44" s="2" customFormat="1" ht="12.75">
      <c r="AP440"/>
      <c r="AQ440"/>
      <c r="AR440"/>
    </row>
    <row r="441" spans="42:44" s="2" customFormat="1" ht="12.75">
      <c r="AP441"/>
      <c r="AQ441"/>
      <c r="AR441"/>
    </row>
    <row r="442" spans="42:44" s="2" customFormat="1" ht="12.75">
      <c r="AP442"/>
      <c r="AQ442"/>
      <c r="AR442"/>
    </row>
    <row r="443" spans="42:44" s="2" customFormat="1" ht="12.75">
      <c r="AP443"/>
      <c r="AQ443"/>
      <c r="AR443"/>
    </row>
    <row r="444" spans="42:44" s="2" customFormat="1" ht="12.75">
      <c r="AP444"/>
      <c r="AQ444"/>
      <c r="AR444"/>
    </row>
    <row r="445" spans="42:44" s="2" customFormat="1" ht="12.75">
      <c r="AP445"/>
      <c r="AQ445"/>
      <c r="AR445"/>
    </row>
    <row r="446" spans="42:44" s="2" customFormat="1" ht="12.75">
      <c r="AP446"/>
      <c r="AQ446"/>
      <c r="AR446"/>
    </row>
    <row r="447" spans="42:44" s="2" customFormat="1" ht="12.75">
      <c r="AP447"/>
      <c r="AQ447"/>
      <c r="AR447"/>
    </row>
    <row r="448" spans="42:44" s="2" customFormat="1" ht="12.75">
      <c r="AP448"/>
      <c r="AQ448"/>
      <c r="AR448"/>
    </row>
    <row r="449" spans="42:44" s="2" customFormat="1" ht="12.75">
      <c r="AP449"/>
      <c r="AQ449"/>
      <c r="AR449"/>
    </row>
    <row r="450" spans="42:44" s="2" customFormat="1" ht="12.75">
      <c r="AP450"/>
      <c r="AQ450"/>
      <c r="AR450"/>
    </row>
    <row r="451" spans="42:44" s="2" customFormat="1" ht="12.75">
      <c r="AP451"/>
      <c r="AQ451"/>
      <c r="AR451"/>
    </row>
    <row r="452" spans="42:44" s="2" customFormat="1" ht="12.75">
      <c r="AP452"/>
      <c r="AQ452"/>
      <c r="AR452"/>
    </row>
    <row r="453" spans="42:44" s="2" customFormat="1" ht="12.75">
      <c r="AP453"/>
      <c r="AQ453"/>
      <c r="AR453"/>
    </row>
    <row r="454" spans="42:44" s="2" customFormat="1" ht="12.75">
      <c r="AP454"/>
      <c r="AQ454"/>
      <c r="AR454"/>
    </row>
    <row r="455" spans="42:44" s="2" customFormat="1" ht="12.75">
      <c r="AP455"/>
      <c r="AQ455"/>
      <c r="AR455"/>
    </row>
    <row r="456" spans="42:44" s="2" customFormat="1" ht="12.75">
      <c r="AP456"/>
      <c r="AQ456"/>
      <c r="AR456"/>
    </row>
    <row r="457" spans="42:44" s="2" customFormat="1" ht="12.75">
      <c r="AP457"/>
      <c r="AQ457"/>
      <c r="AR457"/>
    </row>
    <row r="458" spans="42:44" s="2" customFormat="1" ht="12.75">
      <c r="AP458"/>
      <c r="AQ458"/>
      <c r="AR458"/>
    </row>
    <row r="459" spans="42:44" s="2" customFormat="1" ht="12.75">
      <c r="AP459"/>
      <c r="AQ459"/>
      <c r="AR459"/>
    </row>
    <row r="460" spans="42:44" s="2" customFormat="1" ht="12.75">
      <c r="AP460"/>
      <c r="AQ460"/>
      <c r="AR460"/>
    </row>
    <row r="461" spans="42:44" s="2" customFormat="1" ht="12.75">
      <c r="AP461"/>
      <c r="AQ461"/>
      <c r="AR461"/>
    </row>
    <row r="462" spans="42:44" s="2" customFormat="1" ht="12.75">
      <c r="AP462"/>
      <c r="AQ462"/>
      <c r="AR462"/>
    </row>
    <row r="463" spans="42:44" s="2" customFormat="1" ht="12.75">
      <c r="AP463"/>
      <c r="AQ463"/>
      <c r="AR463"/>
    </row>
    <row r="464" spans="42:44" s="2" customFormat="1" ht="12.75">
      <c r="AP464"/>
      <c r="AQ464"/>
      <c r="AR464"/>
    </row>
    <row r="465" spans="42:44" s="2" customFormat="1" ht="12.75">
      <c r="AP465"/>
      <c r="AQ465"/>
      <c r="AR465"/>
    </row>
    <row r="466" spans="42:44" s="2" customFormat="1" ht="12.75">
      <c r="AP466"/>
      <c r="AQ466"/>
      <c r="AR466"/>
    </row>
    <row r="467" spans="42:44" s="2" customFormat="1" ht="12.75">
      <c r="AP467"/>
      <c r="AQ467"/>
      <c r="AR467"/>
    </row>
    <row r="468" spans="42:44" s="2" customFormat="1" ht="12.75">
      <c r="AP468"/>
      <c r="AQ468"/>
      <c r="AR468"/>
    </row>
    <row r="469" spans="42:44" s="2" customFormat="1" ht="12.75">
      <c r="AP469"/>
      <c r="AQ469"/>
      <c r="AR469"/>
    </row>
    <row r="470" spans="42:44" s="2" customFormat="1" ht="12.75">
      <c r="AP470"/>
      <c r="AQ470"/>
      <c r="AR470"/>
    </row>
    <row r="471" spans="42:44" s="2" customFormat="1" ht="12.75">
      <c r="AP471"/>
      <c r="AQ471"/>
      <c r="AR471"/>
    </row>
    <row r="472" spans="42:44" s="2" customFormat="1" ht="12.75">
      <c r="AP472"/>
      <c r="AQ472"/>
      <c r="AR472"/>
    </row>
    <row r="473" spans="42:44" s="2" customFormat="1" ht="12.75">
      <c r="AP473"/>
      <c r="AQ473"/>
      <c r="AR473"/>
    </row>
    <row r="474" spans="42:44" s="2" customFormat="1" ht="12.75">
      <c r="AP474"/>
      <c r="AQ474"/>
      <c r="AR474"/>
    </row>
    <row r="475" spans="42:44" s="2" customFormat="1" ht="12.75">
      <c r="AP475"/>
      <c r="AQ475"/>
      <c r="AR475"/>
    </row>
    <row r="476" spans="42:44" s="2" customFormat="1" ht="12.75">
      <c r="AP476"/>
      <c r="AQ476"/>
      <c r="AR476"/>
    </row>
    <row r="477" spans="42:44" s="2" customFormat="1" ht="12.75">
      <c r="AP477"/>
      <c r="AQ477"/>
      <c r="AR477"/>
    </row>
    <row r="478" spans="42:44" s="2" customFormat="1" ht="12.75">
      <c r="AP478"/>
      <c r="AQ478"/>
      <c r="AR478"/>
    </row>
    <row r="479" spans="42:44" s="2" customFormat="1" ht="12.75">
      <c r="AP479"/>
      <c r="AQ479"/>
      <c r="AR479"/>
    </row>
    <row r="480" spans="42:44" s="2" customFormat="1" ht="12.75">
      <c r="AP480"/>
      <c r="AQ480"/>
      <c r="AR480"/>
    </row>
    <row r="481" spans="42:44" s="2" customFormat="1" ht="12.75">
      <c r="AP481"/>
      <c r="AQ481"/>
      <c r="AR481"/>
    </row>
    <row r="482" spans="42:44" s="2" customFormat="1" ht="12.75">
      <c r="AP482"/>
      <c r="AQ482"/>
      <c r="AR482"/>
    </row>
    <row r="483" spans="42:44" s="2" customFormat="1" ht="12.75">
      <c r="AP483"/>
      <c r="AQ483"/>
      <c r="AR483"/>
    </row>
    <row r="484" spans="42:44" s="2" customFormat="1" ht="12.75">
      <c r="AP484"/>
      <c r="AQ484"/>
      <c r="AR484"/>
    </row>
    <row r="485" spans="42:44" s="2" customFormat="1" ht="12.75">
      <c r="AP485"/>
      <c r="AQ485"/>
      <c r="AR485"/>
    </row>
    <row r="486" spans="42:44" s="2" customFormat="1" ht="12.75">
      <c r="AP486"/>
      <c r="AQ486"/>
      <c r="AR486"/>
    </row>
    <row r="487" spans="42:44" s="2" customFormat="1" ht="12.75">
      <c r="AP487"/>
      <c r="AQ487"/>
      <c r="AR487"/>
    </row>
    <row r="488" spans="42:44" s="2" customFormat="1" ht="12.75">
      <c r="AP488"/>
      <c r="AQ488"/>
      <c r="AR488"/>
    </row>
    <row r="489" spans="42:44" s="2" customFormat="1" ht="12.75">
      <c r="AP489"/>
      <c r="AQ489"/>
      <c r="AR489"/>
    </row>
    <row r="490" spans="42:44" s="2" customFormat="1" ht="12.75">
      <c r="AP490"/>
      <c r="AQ490"/>
      <c r="AR490"/>
    </row>
    <row r="491" spans="42:44" s="2" customFormat="1" ht="12.75">
      <c r="AP491"/>
      <c r="AQ491"/>
      <c r="AR491"/>
    </row>
    <row r="492" spans="42:44" s="2" customFormat="1" ht="12.75">
      <c r="AP492"/>
      <c r="AQ492"/>
      <c r="AR492"/>
    </row>
    <row r="493" spans="42:44" s="2" customFormat="1" ht="12.75">
      <c r="AP493"/>
      <c r="AQ493"/>
      <c r="AR493"/>
    </row>
    <row r="494" spans="42:44" s="2" customFormat="1" ht="12.75">
      <c r="AP494"/>
      <c r="AQ494"/>
      <c r="AR494"/>
    </row>
    <row r="495" spans="42:44" s="2" customFormat="1" ht="12.75">
      <c r="AP495"/>
      <c r="AQ495"/>
      <c r="AR495"/>
    </row>
    <row r="496" spans="42:44" s="2" customFormat="1" ht="12.75">
      <c r="AP496"/>
      <c r="AQ496"/>
      <c r="AR496"/>
    </row>
    <row r="497" spans="42:44" s="2" customFormat="1" ht="12.75">
      <c r="AP497"/>
      <c r="AQ497"/>
      <c r="AR497"/>
    </row>
    <row r="498" spans="42:44" s="2" customFormat="1" ht="12.75">
      <c r="AP498"/>
      <c r="AQ498"/>
      <c r="AR498"/>
    </row>
    <row r="499" spans="42:44" s="2" customFormat="1" ht="12.75">
      <c r="AP499"/>
      <c r="AQ499"/>
      <c r="AR499"/>
    </row>
    <row r="500" spans="42:44" s="2" customFormat="1" ht="12.75">
      <c r="AP500"/>
      <c r="AQ500"/>
      <c r="AR500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2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27.421875" style="0" customWidth="1"/>
    <col min="3" max="4" width="19.00390625" style="0" customWidth="1"/>
  </cols>
  <sheetData>
    <row r="1" ht="13.5" thickBot="1"/>
    <row r="2" spans="2:4" ht="19.5" customHeight="1">
      <c r="B2" s="36" t="s">
        <v>35</v>
      </c>
      <c r="C2" s="29" t="s">
        <v>37</v>
      </c>
      <c r="D2" s="35" t="s">
        <v>58</v>
      </c>
    </row>
    <row r="3" spans="2:4" s="25" customFormat="1" ht="19.5" customHeight="1">
      <c r="B3" s="37" t="s">
        <v>59</v>
      </c>
      <c r="C3" s="30">
        <v>40</v>
      </c>
      <c r="D3" s="48">
        <v>40</v>
      </c>
    </row>
    <row r="4" spans="2:4" ht="19.5" customHeight="1">
      <c r="B4" s="9" t="s">
        <v>75</v>
      </c>
      <c r="C4" s="31">
        <f>COUNT(Visualisation!B2:AO2)</f>
        <v>37</v>
      </c>
      <c r="D4" s="49">
        <f>COUNT(Visualisation!B3:AO3)</f>
        <v>36</v>
      </c>
    </row>
    <row r="5" spans="2:4" ht="19.5" customHeight="1">
      <c r="B5" s="9" t="s">
        <v>74</v>
      </c>
      <c r="C5" s="31">
        <f>40-C4</f>
        <v>3</v>
      </c>
      <c r="D5" s="49">
        <f>40-D4</f>
        <v>4</v>
      </c>
    </row>
    <row r="6" spans="2:4" ht="19.5" customHeight="1">
      <c r="B6" s="26" t="s">
        <v>60</v>
      </c>
      <c r="C6" s="32">
        <f>C5/C3</f>
        <v>0.075</v>
      </c>
      <c r="D6" s="50">
        <f>D5/D3</f>
        <v>0.1</v>
      </c>
    </row>
    <row r="7" spans="2:4" ht="19.5" customHeight="1">
      <c r="B7" s="27" t="s">
        <v>32</v>
      </c>
      <c r="C7" s="33">
        <f>SUM(Visualisation!B2:AO2)/C4</f>
        <v>705.4054054054054</v>
      </c>
      <c r="D7" s="51">
        <f>SUM(Visualisation!B3:AO3)/D4</f>
        <v>784.6944444444445</v>
      </c>
    </row>
    <row r="8" spans="2:4" ht="19.5" customHeight="1">
      <c r="B8" s="26" t="s">
        <v>36</v>
      </c>
      <c r="C8" s="34">
        <f>SQRT((1/C4)*SUM('IC'!U4:BH4))</f>
        <v>130.15011280315312</v>
      </c>
      <c r="D8" s="52">
        <f>SQRT((1/D4)*SUM('IC'!U5:BH5))</f>
        <v>144.1597916365425</v>
      </c>
    </row>
    <row r="9" spans="2:4" ht="19.5" customHeight="1">
      <c r="B9" s="9" t="s">
        <v>48</v>
      </c>
      <c r="C9" s="31">
        <f>MIN(Visualisation!B2:AO2)</f>
        <v>500</v>
      </c>
      <c r="D9" s="49">
        <f>MIN(Visualisation!B3:AO3)</f>
        <v>547</v>
      </c>
    </row>
    <row r="10" spans="2:4" ht="19.5" customHeight="1">
      <c r="B10" s="9" t="s">
        <v>49</v>
      </c>
      <c r="C10" s="31">
        <f>MAX(Visualisation!B2:AO2)</f>
        <v>1015</v>
      </c>
      <c r="D10" s="49">
        <f>MAX(Visualisation!B3:AK3)</f>
        <v>1125</v>
      </c>
    </row>
    <row r="11" spans="2:4" ht="19.5" customHeight="1">
      <c r="B11" s="9" t="s">
        <v>50</v>
      </c>
      <c r="C11" s="31">
        <f>C10-C9</f>
        <v>515</v>
      </c>
      <c r="D11" s="49">
        <f>D10-D9</f>
        <v>578</v>
      </c>
    </row>
    <row r="12" spans="2:4" ht="19.5" customHeight="1" thickBot="1">
      <c r="B12" s="28" t="s">
        <v>61</v>
      </c>
      <c r="C12" s="53">
        <f>MEDIAN(Visualisation!B2:AO2)</f>
        <v>687</v>
      </c>
      <c r="D12" s="54">
        <f>MEDIAN(Visualisation!B3:AO3)</f>
        <v>750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H9"/>
  <sheetViews>
    <sheetView workbookViewId="0" topLeftCell="A1">
      <selection activeCell="A1" sqref="A1"/>
    </sheetView>
  </sheetViews>
  <sheetFormatPr defaultColWidth="11.421875" defaultRowHeight="12.75"/>
  <cols>
    <col min="1" max="1" width="4.28125" style="6" customWidth="1"/>
    <col min="2" max="2" width="52.140625" style="6" customWidth="1"/>
    <col min="3" max="3" width="2.7109375" style="6" customWidth="1"/>
    <col min="4" max="4" width="23.57421875" style="6" customWidth="1"/>
    <col min="5" max="5" width="5.28125" style="6" customWidth="1"/>
    <col min="6" max="6" width="23.57421875" style="6" customWidth="1"/>
    <col min="7" max="7" width="2.7109375" style="6" customWidth="1"/>
    <col min="8" max="8" width="5.8515625" style="22" customWidth="1"/>
    <col min="9" max="9" width="14.421875" style="22" customWidth="1"/>
    <col min="10" max="10" width="5.8515625" style="22" customWidth="1"/>
    <col min="11" max="11" width="14.421875" style="22" customWidth="1"/>
    <col min="12" max="12" width="9.28125" style="22" customWidth="1"/>
    <col min="13" max="19" width="11.421875" style="6" customWidth="1"/>
    <col min="20" max="20" width="12.140625" style="13" customWidth="1"/>
    <col min="21" max="60" width="8.00390625" style="13" customWidth="1"/>
    <col min="61" max="16384" width="11.421875" style="6" customWidth="1"/>
  </cols>
  <sheetData>
    <row r="1" ht="15.75" thickBot="1">
      <c r="T1" s="42" t="s">
        <v>64</v>
      </c>
    </row>
    <row r="2" spans="2:60" ht="19.5" customHeight="1" thickBot="1">
      <c r="B2" s="10" t="s">
        <v>77</v>
      </c>
      <c r="C2" s="11"/>
      <c r="D2" s="11" t="s">
        <v>62</v>
      </c>
      <c r="E2" s="11"/>
      <c r="F2" s="11" t="s">
        <v>63</v>
      </c>
      <c r="G2" s="12"/>
      <c r="H2" s="6"/>
      <c r="I2" s="6"/>
      <c r="T2" s="14" t="s">
        <v>65</v>
      </c>
      <c r="U2" s="43">
        <f>AVERAGE(Visualisation!$B$2:$AO$2)</f>
        <v>705.4054054054054</v>
      </c>
      <c r="V2" s="43">
        <f>AVERAGE(Visualisation!$B$2:$AO$2)</f>
        <v>705.4054054054054</v>
      </c>
      <c r="W2" s="43">
        <f>AVERAGE(Visualisation!$B$2:$AO$2)</f>
        <v>705.4054054054054</v>
      </c>
      <c r="X2" s="43">
        <f>AVERAGE(Visualisation!$B$2:$AO$2)</f>
        <v>705.4054054054054</v>
      </c>
      <c r="Y2" s="43">
        <f>AVERAGE(Visualisation!$B$2:$AO$2)</f>
        <v>705.4054054054054</v>
      </c>
      <c r="Z2" s="43">
        <f>AVERAGE(Visualisation!$B$2:$AO$2)</f>
        <v>705.4054054054054</v>
      </c>
      <c r="AA2" s="43">
        <f>AVERAGE(Visualisation!$B$2:$AO$2)</f>
        <v>705.4054054054054</v>
      </c>
      <c r="AB2" s="43">
        <f>AVERAGE(Visualisation!$B$2:$AO$2)</f>
        <v>705.4054054054054</v>
      </c>
      <c r="AC2" s="43">
        <f>AVERAGE(Visualisation!$B$2:$AO$2)</f>
        <v>705.4054054054054</v>
      </c>
      <c r="AD2" s="43">
        <f>AVERAGE(Visualisation!$B$2:$AO$2)</f>
        <v>705.4054054054054</v>
      </c>
      <c r="AE2" s="43">
        <f>AVERAGE(Visualisation!$B$2:$AO$2)</f>
        <v>705.4054054054054</v>
      </c>
      <c r="AF2" s="43">
        <f>AVERAGE(Visualisation!$B$2:$AO$2)</f>
        <v>705.4054054054054</v>
      </c>
      <c r="AG2" s="43">
        <f>AVERAGE(Visualisation!$B$2:$AO$2)</f>
        <v>705.4054054054054</v>
      </c>
      <c r="AH2" s="43">
        <f>AVERAGE(Visualisation!$B$2:$AO$2)</f>
        <v>705.4054054054054</v>
      </c>
      <c r="AI2" s="43">
        <f>AVERAGE(Visualisation!$B$2:$AO$2)</f>
        <v>705.4054054054054</v>
      </c>
      <c r="AJ2" s="43">
        <f>AVERAGE(Visualisation!$B$2:$AO$2)</f>
        <v>705.4054054054054</v>
      </c>
      <c r="AK2" s="43">
        <f>AVERAGE(Visualisation!$B$2:$AO$2)</f>
        <v>705.4054054054054</v>
      </c>
      <c r="AL2" s="43">
        <f>AVERAGE(Visualisation!$B$2:$AO$2)</f>
        <v>705.4054054054054</v>
      </c>
      <c r="AM2" s="43">
        <f>AVERAGE(Visualisation!$B$2:$AO$2)</f>
        <v>705.4054054054054</v>
      </c>
      <c r="AN2" s="43">
        <f>AVERAGE(Visualisation!$B$2:$AO$2)</f>
        <v>705.4054054054054</v>
      </c>
      <c r="AO2" s="43">
        <f>AVERAGE(Visualisation!$B$2:$AO$2)</f>
        <v>705.4054054054054</v>
      </c>
      <c r="AP2" s="43">
        <f>AVERAGE(Visualisation!$B$2:$AO$2)</f>
        <v>705.4054054054054</v>
      </c>
      <c r="AQ2" s="43">
        <f>AVERAGE(Visualisation!$B$2:$AO$2)</f>
        <v>705.4054054054054</v>
      </c>
      <c r="AR2" s="43">
        <f>AVERAGE(Visualisation!$B$2:$AO$2)</f>
        <v>705.4054054054054</v>
      </c>
      <c r="AS2" s="43">
        <f>AVERAGE(Visualisation!$B$2:$AO$2)</f>
        <v>705.4054054054054</v>
      </c>
      <c r="AT2" s="43">
        <f>AVERAGE(Visualisation!$B$2:$AO$2)</f>
        <v>705.4054054054054</v>
      </c>
      <c r="AU2" s="43">
        <f>AVERAGE(Visualisation!$B$2:$AO$2)</f>
        <v>705.4054054054054</v>
      </c>
      <c r="AV2" s="43">
        <f>AVERAGE(Visualisation!$B$2:$AO$2)</f>
        <v>705.4054054054054</v>
      </c>
      <c r="AW2" s="43">
        <f>AVERAGE(Visualisation!$B$2:$AO$2)</f>
        <v>705.4054054054054</v>
      </c>
      <c r="AX2" s="43">
        <f>AVERAGE(Visualisation!$B$2:$AO$2)</f>
        <v>705.4054054054054</v>
      </c>
      <c r="AY2" s="43">
        <f>AVERAGE(Visualisation!$B$2:$AO$2)</f>
        <v>705.4054054054054</v>
      </c>
      <c r="AZ2" s="43">
        <f>AVERAGE(Visualisation!$B$2:$AO$2)</f>
        <v>705.4054054054054</v>
      </c>
      <c r="BA2" s="43">
        <f>AVERAGE(Visualisation!$B$2:$AO$2)</f>
        <v>705.4054054054054</v>
      </c>
      <c r="BB2" s="43">
        <f>AVERAGE(Visualisation!$B$2:$AO$2)</f>
        <v>705.4054054054054</v>
      </c>
      <c r="BC2" s="43">
        <f>AVERAGE(Visualisation!$B$2:$AO$2)</f>
        <v>705.4054054054054</v>
      </c>
      <c r="BD2" s="43">
        <f>AVERAGE(Visualisation!$B$2:$AO$2)</f>
        <v>705.4054054054054</v>
      </c>
      <c r="BE2" s="43">
        <f>AVERAGE(Visualisation!$B$2:$AO$2)</f>
        <v>705.4054054054054</v>
      </c>
      <c r="BF2" s="43">
        <f>AVERAGE(Visualisation!$B$2:$AO$2)</f>
        <v>705.4054054054054</v>
      </c>
      <c r="BG2" s="43">
        <f>AVERAGE(Visualisation!$B$2:$AO$2)</f>
        <v>705.4054054054054</v>
      </c>
      <c r="BH2" s="43">
        <f>AVERAGE(Visualisation!$B$2:$AO$2)</f>
        <v>705.4054054054054</v>
      </c>
    </row>
    <row r="3" spans="2:60" ht="19.5" customHeight="1" thickTop="1">
      <c r="B3" s="44" t="s">
        <v>51</v>
      </c>
      <c r="C3" s="46" t="s">
        <v>52</v>
      </c>
      <c r="D3" s="45">
        <f>Résumés!C7-NORMINV(0.95,0,1)*STDEV(Visualisation!B2:AO2)/SQRT(Résumés!C4)</f>
        <v>669.7257611715543</v>
      </c>
      <c r="E3" s="45" t="s">
        <v>53</v>
      </c>
      <c r="F3" s="45">
        <f>Résumés!C7+NORMINV(0.95,0,1)*STDEV(Visualisation!B2:AO2)/SQRT(Résumés!C4)</f>
        <v>741.0850496392566</v>
      </c>
      <c r="G3" s="47" t="s">
        <v>54</v>
      </c>
      <c r="H3" s="6"/>
      <c r="I3" s="6"/>
      <c r="T3" s="15" t="s">
        <v>66</v>
      </c>
      <c r="U3" s="16">
        <f>AVERAGE(Visualisation!$B$3:$AO$3)</f>
        <v>784.6944444444445</v>
      </c>
      <c r="V3" s="16">
        <f>AVERAGE(Visualisation!$B$3:$AO$3)</f>
        <v>784.6944444444445</v>
      </c>
      <c r="W3" s="16">
        <f>AVERAGE(Visualisation!$B$3:$AO$3)</f>
        <v>784.6944444444445</v>
      </c>
      <c r="X3" s="16">
        <f>AVERAGE(Visualisation!$B$3:$AO$3)</f>
        <v>784.6944444444445</v>
      </c>
      <c r="Y3" s="16">
        <f>AVERAGE(Visualisation!$B$3:$AO$3)</f>
        <v>784.6944444444445</v>
      </c>
      <c r="Z3" s="16">
        <f>AVERAGE(Visualisation!$B$3:$AO$3)</f>
        <v>784.6944444444445</v>
      </c>
      <c r="AA3" s="16">
        <f>AVERAGE(Visualisation!$B$3:$AO$3)</f>
        <v>784.6944444444445</v>
      </c>
      <c r="AB3" s="16">
        <f>AVERAGE(Visualisation!$B$3:$AO$3)</f>
        <v>784.6944444444445</v>
      </c>
      <c r="AC3" s="16">
        <f>AVERAGE(Visualisation!$B$3:$AO$3)</f>
        <v>784.6944444444445</v>
      </c>
      <c r="AD3" s="16">
        <f>AVERAGE(Visualisation!$B$3:$AO$3)</f>
        <v>784.6944444444445</v>
      </c>
      <c r="AE3" s="16">
        <f>AVERAGE(Visualisation!$B$3:$AO$3)</f>
        <v>784.6944444444445</v>
      </c>
      <c r="AF3" s="16">
        <f>AVERAGE(Visualisation!$B$3:$AO$3)</f>
        <v>784.6944444444445</v>
      </c>
      <c r="AG3" s="16">
        <f>AVERAGE(Visualisation!$B$3:$AO$3)</f>
        <v>784.6944444444445</v>
      </c>
      <c r="AH3" s="16">
        <f>AVERAGE(Visualisation!$B$3:$AO$3)</f>
        <v>784.6944444444445</v>
      </c>
      <c r="AI3" s="16">
        <f>AVERAGE(Visualisation!$B$3:$AO$3)</f>
        <v>784.6944444444445</v>
      </c>
      <c r="AJ3" s="16">
        <f>AVERAGE(Visualisation!$B$3:$AO$3)</f>
        <v>784.6944444444445</v>
      </c>
      <c r="AK3" s="16">
        <f>AVERAGE(Visualisation!$B$3:$AO$3)</f>
        <v>784.6944444444445</v>
      </c>
      <c r="AL3" s="16">
        <f>AVERAGE(Visualisation!$B$3:$AO$3)</f>
        <v>784.6944444444445</v>
      </c>
      <c r="AM3" s="16">
        <f>AVERAGE(Visualisation!$B$3:$AO$3)</f>
        <v>784.6944444444445</v>
      </c>
      <c r="AN3" s="16">
        <f>AVERAGE(Visualisation!$B$3:$AO$3)</f>
        <v>784.6944444444445</v>
      </c>
      <c r="AO3" s="16">
        <f>AVERAGE(Visualisation!$B$3:$AO$3)</f>
        <v>784.6944444444445</v>
      </c>
      <c r="AP3" s="16">
        <f>AVERAGE(Visualisation!$B$3:$AO$3)</f>
        <v>784.6944444444445</v>
      </c>
      <c r="AQ3" s="16">
        <f>AVERAGE(Visualisation!$B$3:$AO$3)</f>
        <v>784.6944444444445</v>
      </c>
      <c r="AR3" s="16">
        <f>AVERAGE(Visualisation!$B$3:$AO$3)</f>
        <v>784.6944444444445</v>
      </c>
      <c r="AS3" s="16">
        <f>AVERAGE(Visualisation!$B$3:$AO$3)</f>
        <v>784.6944444444445</v>
      </c>
      <c r="AT3" s="16">
        <f>AVERAGE(Visualisation!$B$3:$AO$3)</f>
        <v>784.6944444444445</v>
      </c>
      <c r="AU3" s="16">
        <f>AVERAGE(Visualisation!$B$3:$AO$3)</f>
        <v>784.6944444444445</v>
      </c>
      <c r="AV3" s="16">
        <f>AVERAGE(Visualisation!$B$3:$AO$3)</f>
        <v>784.6944444444445</v>
      </c>
      <c r="AW3" s="16">
        <f>AVERAGE(Visualisation!$B$3:$AO$3)</f>
        <v>784.6944444444445</v>
      </c>
      <c r="AX3" s="16">
        <f>AVERAGE(Visualisation!$B$3:$AO$3)</f>
        <v>784.6944444444445</v>
      </c>
      <c r="AY3" s="16">
        <f>AVERAGE(Visualisation!$B$3:$AO$3)</f>
        <v>784.6944444444445</v>
      </c>
      <c r="AZ3" s="16">
        <f>AVERAGE(Visualisation!$B$3:$AO$3)</f>
        <v>784.6944444444445</v>
      </c>
      <c r="BA3" s="16">
        <f>AVERAGE(Visualisation!$B$3:$AO$3)</f>
        <v>784.6944444444445</v>
      </c>
      <c r="BB3" s="16">
        <f>AVERAGE(Visualisation!$B$3:$AO$3)</f>
        <v>784.6944444444445</v>
      </c>
      <c r="BC3" s="16">
        <f>AVERAGE(Visualisation!$B$3:$AO$3)</f>
        <v>784.6944444444445</v>
      </c>
      <c r="BD3" s="16">
        <f>AVERAGE(Visualisation!$B$3:$AO$3)</f>
        <v>784.6944444444445</v>
      </c>
      <c r="BE3" s="16">
        <f>AVERAGE(Visualisation!$B$3:$AO$3)</f>
        <v>784.6944444444445</v>
      </c>
      <c r="BF3" s="16">
        <f>AVERAGE(Visualisation!$B$3:$AO$3)</f>
        <v>784.6944444444445</v>
      </c>
      <c r="BG3" s="16">
        <f>AVERAGE(Visualisation!$B$3:$AO$3)</f>
        <v>784.6944444444445</v>
      </c>
      <c r="BH3" s="16">
        <f>AVERAGE(Visualisation!$B$3:$AO$3)</f>
        <v>784.6944444444445</v>
      </c>
    </row>
    <row r="4" spans="2:60" ht="19.5" customHeight="1" thickBot="1">
      <c r="B4" s="38" t="s">
        <v>71</v>
      </c>
      <c r="C4" s="39" t="s">
        <v>52</v>
      </c>
      <c r="D4" s="40">
        <f>Résumés!D7-NORMINV(0.95,0,1)*STDEV(Visualisation!B3:AO3)/SQRT(Résumés!D4)</f>
        <v>744.6135559137304</v>
      </c>
      <c r="E4" s="40" t="s">
        <v>53</v>
      </c>
      <c r="F4" s="40">
        <f>Résumés!D7+NORMINV(0.95,0,1)*STDEV(Visualisation!B3:AO3)/SQRT(Résumés!D4)</f>
        <v>824.7753329751586</v>
      </c>
      <c r="G4" s="41" t="s">
        <v>54</v>
      </c>
      <c r="H4" s="23"/>
      <c r="I4" s="8" t="str">
        <f>IF(AND(D3&gt;D4,D3&lt;F4),"Différence non significative",IF(AND(F3&gt;D4,F3&lt;F4),"Différence non significative","Différence significative"))</f>
        <v>Différence significative</v>
      </c>
      <c r="T4" s="15" t="s">
        <v>67</v>
      </c>
      <c r="U4" s="16">
        <f>IF(ISNUMBER(Visualisation!B2),POWER(Visualisation!B2-AVERAGE(Visualisation!$B2:$AO2),2),"")</f>
      </c>
      <c r="V4" s="16">
        <f>IF(ISNUMBER(Visualisation!C2),POWER(Visualisation!C2-AVERAGE(Visualisation!$B2:$AO2),2),"")</f>
        <v>6465.029218407599</v>
      </c>
      <c r="W4" s="16">
        <f>IF(ISNUMBER(Visualisation!D2),POWER(Visualisation!D2-AVERAGE(Visualisation!$B2:$AO2),2),"")</f>
        <v>42191.380569758956</v>
      </c>
      <c r="X4" s="16">
        <f>IF(ISNUMBER(Visualisation!E2),POWER(Visualisation!E2-AVERAGE(Visualisation!$B2:$AO2),2),"")</f>
        <v>25092.272461650842</v>
      </c>
      <c r="Y4" s="16">
        <f>IF(ISNUMBER(Visualisation!F2),POWER(Visualisation!F2-AVERAGE(Visualisation!$B2:$AO2),2),"")</f>
        <v>184.81300219138024</v>
      </c>
      <c r="Z4" s="16">
        <f>IF(ISNUMBER(Visualisation!G2),POWER(Visualisation!G2-AVERAGE(Visualisation!$B2:$AO2),2),"")</f>
        <v>4148.056245434625</v>
      </c>
      <c r="AA4" s="16">
        <f>IF(ISNUMBER(Visualisation!H2),POWER(Visualisation!H2-AVERAGE(Visualisation!$B2:$AO2),2),"")</f>
        <v>4148.056245434625</v>
      </c>
      <c r="AB4" s="16">
        <f>IF(ISNUMBER(Visualisation!I2),POWER(Visualisation!I2-AVERAGE(Visualisation!$B2:$AO2),2),"")</f>
        <v>86785.97516435354</v>
      </c>
      <c r="AC4" s="16">
        <f>IF(ISNUMBER(Visualisation!J2),POWER(Visualisation!J2-AVERAGE(Visualisation!$B2:$AO2),2),"")</f>
        <v>86785.97516435354</v>
      </c>
      <c r="AD4" s="16">
        <f>IF(ISNUMBER(Visualisation!K2),POWER(Visualisation!K2-AVERAGE(Visualisation!$B2:$AO2),2),"")</f>
        <v>817.6508400292178</v>
      </c>
      <c r="AE4" s="16">
        <f>IF(ISNUMBER(Visualisation!L2),POWER(Visualisation!L2-AVERAGE(Visualisation!$B2:$AO2),2),"")</f>
        <v>338.75894813732697</v>
      </c>
      <c r="AF4" s="16">
        <f>IF(ISNUMBER(Visualisation!M2),POWER(Visualisation!M2-AVERAGE(Visualisation!$B2:$AO2),2),"")</f>
        <v>12411.164353542734</v>
      </c>
      <c r="AG4" s="16">
        <f>IF(ISNUMBER(Visualisation!N2),POWER(Visualisation!N2-AVERAGE(Visualisation!$B2:$AO2),2),"")</f>
      </c>
      <c r="AH4" s="16">
        <f>IF(ISNUMBER(Visualisation!O2),POWER(Visualisation!O2-AVERAGE(Visualisation!$B2:$AO2),2),"")</f>
        <v>4148.056245434625</v>
      </c>
      <c r="AI4" s="16">
        <f>IF(ISNUMBER(Visualisation!P2),POWER(Visualisation!P2-AVERAGE(Visualisation!$B2:$AO2),2),"")</f>
        <v>1988.6778670562444</v>
      </c>
      <c r="AJ4" s="16">
        <f>IF(ISNUMBER(Visualisation!Q2),POWER(Visualisation!Q2-AVERAGE(Visualisation!$B2:$AO2),2),"")</f>
        <v>817.6508400292178</v>
      </c>
      <c r="AK4" s="16">
        <f>IF(ISNUMBER(Visualisation!R2),POWER(Visualisation!R2-AVERAGE(Visualisation!$B2:$AO2),2),"")</f>
        <v>35874.40759678598</v>
      </c>
      <c r="AL4" s="16">
        <f>IF(ISNUMBER(Visualisation!S2),POWER(Visualisation!S2-AVERAGE(Visualisation!$B2:$AO2),2),"")</f>
        <v>1988.6778670562444</v>
      </c>
      <c r="AM4" s="16">
        <f>IF(ISNUMBER(Visualisation!T2),POWER(Visualisation!T2-AVERAGE(Visualisation!$B2:$AO2),2),"")</f>
        <v>95848.81300219137</v>
      </c>
      <c r="AN4" s="16">
        <f>IF(ISNUMBER(Visualisation!U2),POWER(Visualisation!U2-AVERAGE(Visualisation!$B2:$AO2),2),"")</f>
        <v>1115.9211102994896</v>
      </c>
      <c r="AO4" s="16">
        <f>IF(ISNUMBER(Visualisation!V2),POWER(Visualisation!V2-AVERAGE(Visualisation!$B2:$AO2),2),"")</f>
        <v>5.7859751643536015</v>
      </c>
      <c r="AP4" s="16">
        <f>IF(ISNUMBER(Visualisation!W2),POWER(Visualisation!W2-AVERAGE(Visualisation!$B2:$AO2),2),"")</f>
        <v>9102.19138056976</v>
      </c>
      <c r="AQ4" s="16">
        <f>IF(ISNUMBER(Visualisation!X2),POWER(Visualisation!X2-AVERAGE(Visualisation!$B2:$AO2),2),"")</f>
        <v>86785.97516435354</v>
      </c>
      <c r="AR4" s="16">
        <f>IF(ISNUMBER(Visualisation!Y2),POWER(Visualisation!Y2-AVERAGE(Visualisation!$B2:$AO2),2),"")</f>
        <v>5.7859751643536015</v>
      </c>
      <c r="AS4" s="16">
        <f>IF(ISNUMBER(Visualisation!Z2),POWER(Visualisation!Z2-AVERAGE(Visualisation!$B2:$AO2),2),"")</f>
        <v>30069.434623813006</v>
      </c>
      <c r="AT4" s="16">
        <f>IF(ISNUMBER(Visualisation!AA2),POWER(Visualisation!AA2-AVERAGE(Visualisation!$B2:$AO2),2),"")</f>
        <v>4148.056245434625</v>
      </c>
      <c r="AU4" s="16">
        <f>IF(ISNUMBER(Visualisation!AB2),POWER(Visualisation!AB2-AVERAGE(Visualisation!$B2:$AO2),2),"")</f>
        <v>20279.29948867787</v>
      </c>
      <c r="AV4" s="16">
        <f>IF(ISNUMBER(Visualisation!AC2),POWER(Visualisation!AC2-AVERAGE(Visualisation!$B2:$AO2),2),"")</f>
        <v>1115.9211102994896</v>
      </c>
      <c r="AW4" s="16">
        <f>IF(ISNUMBER(Visualisation!AD2),POWER(Visualisation!AD2-AVERAGE(Visualisation!$B2:$AO2),2),"")</f>
      </c>
      <c r="AX4" s="16">
        <f>IF(ISNUMBER(Visualisation!AE2),POWER(Visualisation!AE2-AVERAGE(Visualisation!$B2:$AO2),2),"")</f>
        <v>2343.083272461652</v>
      </c>
      <c r="AY4" s="16">
        <f>IF(ISNUMBER(Visualisation!AF2),POWER(Visualisation!AF2-AVERAGE(Visualisation!$B2:$AO2),2),"")</f>
        <v>338.75894813732697</v>
      </c>
      <c r="AZ4" s="16">
        <f>IF(ISNUMBER(Visualisation!AG2),POWER(Visualisation!AG2-AVERAGE(Visualisation!$B2:$AO2),2),"")</f>
        <v>184.81300219138024</v>
      </c>
      <c r="BA4" s="16">
        <f>IF(ISNUMBER(Visualisation!AH2),POWER(Visualisation!AH2-AVERAGE(Visualisation!$B2:$AO2),2),"")</f>
        <v>1988.6778670562444</v>
      </c>
      <c r="BB4" s="16">
        <f>IF(ISNUMBER(Visualisation!AI2),POWER(Visualisation!AI2-AVERAGE(Visualisation!$B2:$AO2),2),"")</f>
        <v>875.8400292184069</v>
      </c>
      <c r="BC4" s="16">
        <f>IF(ISNUMBER(Visualisation!AJ2),POWER(Visualisation!AJ2-AVERAGE(Visualisation!$B2:$AO2),2),"")</f>
        <v>9102.19138056976</v>
      </c>
      <c r="BD4" s="16">
        <f>IF(ISNUMBER(Visualisation!AK2),POWER(Visualisation!AK2-AVERAGE(Visualisation!$B2:$AO2),2),"")</f>
        <v>1115.9211102994896</v>
      </c>
      <c r="BE4" s="16">
        <f>IF(ISNUMBER(Visualisation!AL2),POWER(Visualisation!AL2-AVERAGE(Visualisation!$B2:$AO2),2),"")</f>
        <v>19208.461650840025</v>
      </c>
      <c r="BF4" s="16">
        <f>IF(ISNUMBER(Visualisation!AM2),POWER(Visualisation!AM2-AVERAGE(Visualisation!$B2:$AO2),2),"")</f>
        <v>23899.48867786705</v>
      </c>
      <c r="BG4" s="16">
        <f>IF(ISNUMBER(Visualisation!AN2),POWER(Visualisation!AN2-AVERAGE(Visualisation!$B2:$AO2),2),"")</f>
        <v>875.8400292184069</v>
      </c>
      <c r="BH4" s="16">
        <f>IF(ISNUMBER(Visualisation!AO2),POWER(Visualisation!AO2-AVERAGE(Visualisation!$B2:$AO2),2),"")</f>
        <v>4148.056245434625</v>
      </c>
    </row>
    <row r="5" spans="3:60" ht="19.5" customHeight="1">
      <c r="C5" s="22"/>
      <c r="D5" s="22"/>
      <c r="E5" s="22"/>
      <c r="F5" s="22"/>
      <c r="G5" s="22"/>
      <c r="H5" s="24"/>
      <c r="I5" s="6"/>
      <c r="T5" s="15" t="s">
        <v>68</v>
      </c>
      <c r="U5" s="16">
        <f>IF(ISNUMBER(Visualisation!B3),POWER(Visualisation!B3-AVERAGE(Visualisation!$B3:$AO3),2),"")</f>
      </c>
      <c r="V5" s="16">
        <f>IF(ISNUMBER(Visualisation!C3),POWER(Visualisation!C3-AVERAGE(Visualisation!$B3:$AO3),2),"")</f>
        <v>33968.53780864197</v>
      </c>
      <c r="W5" s="16">
        <f>IF(ISNUMBER(Visualisation!D3),POWER(Visualisation!D3-AVERAGE(Visualisation!$B3:$AO3),2),"")</f>
        <v>20648.093364197535</v>
      </c>
      <c r="X5" s="16">
        <f>IF(ISNUMBER(Visualisation!E3),POWER(Visualisation!E3-AVERAGE(Visualisation!$B3:$AO3),2),"")</f>
        <v>12700.037808641979</v>
      </c>
      <c r="Y5" s="16">
        <f>IF(ISNUMBER(Visualisation!F3),POWER(Visualisation!F3-AVERAGE(Visualisation!$B3:$AO3),2),"")</f>
        <v>42722.593364197535</v>
      </c>
      <c r="Z5" s="16">
        <f>IF(ISNUMBER(Visualisation!G3),POWER(Visualisation!G3-AVERAGE(Visualisation!$B3:$AO3),2),"")</f>
        <v>30868.53780864198</v>
      </c>
      <c r="AA5" s="16">
        <f>IF(ISNUMBER(Visualisation!H3),POWER(Visualisation!H3-AVERAGE(Visualisation!$B3:$AO3),2),"")</f>
        <v>14715.037808641971</v>
      </c>
      <c r="AB5" s="16">
        <f>IF(ISNUMBER(Visualisation!I3),POWER(Visualisation!I3-AVERAGE(Visualisation!$B3:$AO3),2),"")</f>
        <v>6673.982253086422</v>
      </c>
      <c r="AC5" s="16">
        <f>IF(ISNUMBER(Visualisation!J3),POWER(Visualisation!J3-AVERAGE(Visualisation!$B3:$AO3),2),"")</f>
        <v>16562.2600308642</v>
      </c>
      <c r="AD5" s="16">
        <f>IF(ISNUMBER(Visualisation!K3),POWER(Visualisation!K3-AVERAGE(Visualisation!$B3:$AO3),2),"")</f>
        <v>56498.64891975309</v>
      </c>
      <c r="AE5" s="16">
        <f>IF(ISNUMBER(Visualisation!L3),POWER(Visualisation!L3-AVERAGE(Visualisation!$B3:$AO3),2),"")</f>
        <v>2569.9266975308656</v>
      </c>
      <c r="AF5" s="16">
        <f>IF(ISNUMBER(Visualisation!M3),POWER(Visualisation!M3-AVERAGE(Visualisation!$B3:$AO3),2),"")</f>
        <v>349.4822530864202</v>
      </c>
      <c r="AG5" s="16">
        <f>IF(ISNUMBER(Visualisation!N3),POWER(Visualisation!N3-AVERAGE(Visualisation!$B3:$AO3),2),"")</f>
        <v>5521.3155864197515</v>
      </c>
      <c r="AH5" s="16">
        <f>IF(ISNUMBER(Visualisation!O3),POWER(Visualisation!O3-AVERAGE(Visualisation!$B3:$AO3),2),"")</f>
        <v>4315.7600308641995</v>
      </c>
      <c r="AI5" s="16">
        <f>IF(ISNUMBER(Visualisation!P3),POWER(Visualisation!P3-AVERAGE(Visualisation!$B3:$AO3),2),"")</f>
        <v>8155.093364197529</v>
      </c>
      <c r="AJ5" s="16">
        <f>IF(ISNUMBER(Visualisation!Q3),POWER(Visualisation!Q3-AVERAGE(Visualisation!$B3:$AO3),2),"")</f>
        <v>4315.7600308641995</v>
      </c>
      <c r="AK5" s="16">
        <f>IF(ISNUMBER(Visualisation!R3),POWER(Visualisation!R3-AVERAGE(Visualisation!$B3:$AO3),2),"")</f>
      </c>
      <c r="AL5" s="16">
        <f>IF(ISNUMBER(Visualisation!S3),POWER(Visualisation!S3-AVERAGE(Visualisation!$B3:$AO3),2),"")</f>
        <v>115807.8711419753</v>
      </c>
      <c r="AM5" s="16">
        <f>IF(ISNUMBER(Visualisation!T3),POWER(Visualisation!T3-AVERAGE(Visualisation!$B3:$AO3),2),"")</f>
      </c>
      <c r="AN5" s="16">
        <f>IF(ISNUMBER(Visualisation!U3),POWER(Visualisation!U3-AVERAGE(Visualisation!$B3:$AO3),2),"")</f>
        <v>36364.371141975316</v>
      </c>
      <c r="AO5" s="16">
        <f>IF(ISNUMBER(Visualisation!V3),POWER(Visualisation!V3-AVERAGE(Visualisation!$B3:$AO3),2),"")</f>
        <v>349.4822530864202</v>
      </c>
      <c r="AP5" s="16">
        <f>IF(ISNUMBER(Visualisation!W3),POWER(Visualisation!W3-AVERAGE(Visualisation!$B3:$AO3),2),"")</f>
        <v>2569.9266975308656</v>
      </c>
      <c r="AQ5" s="16">
        <f>IF(ISNUMBER(Visualisation!X3),POWER(Visualisation!X3-AVERAGE(Visualisation!$B3:$AO3),2),"")</f>
        <v>151.4266975308639</v>
      </c>
      <c r="AR5" s="16">
        <f>IF(ISNUMBER(Visualisation!Y3),POWER(Visualisation!Y3-AVERAGE(Visualisation!$B3:$AO3),2),"")</f>
        <v>1203.704475308643</v>
      </c>
      <c r="AS5" s="16">
        <f>IF(ISNUMBER(Visualisation!Z3),POWER(Visualisation!Z3-AVERAGE(Visualisation!$B3:$AO3),2),"")</f>
        <v>151.4266975308639</v>
      </c>
      <c r="AT5" s="16">
        <f>IF(ISNUMBER(Visualisation!AA3),POWER(Visualisation!AA3-AVERAGE(Visualisation!$B3:$AO3),2),"")</f>
        <v>33968.53780864197</v>
      </c>
      <c r="AU5" s="16">
        <f>IF(ISNUMBER(Visualisation!AB3),POWER(Visualisation!AB3-AVERAGE(Visualisation!$B3:$AO3),2),"")</f>
      </c>
      <c r="AV5" s="16">
        <f>IF(ISNUMBER(Visualisation!AC3),POWER(Visualisation!AC3-AVERAGE(Visualisation!$B3:$AO3),2),"")</f>
        <v>1203.704475308643</v>
      </c>
      <c r="AW5" s="16">
        <f>IF(ISNUMBER(Visualisation!AD3),POWER(Visualisation!AD3-AVERAGE(Visualisation!$B3:$AO3),2),"")</f>
        <v>20936.482253086422</v>
      </c>
      <c r="AX5" s="16">
        <f>IF(ISNUMBER(Visualisation!AE3),POWER(Visualisation!AE3-AVERAGE(Visualisation!$B3:$AO3),2),"")</f>
        <v>39722.70447530864</v>
      </c>
      <c r="AY5" s="16">
        <f>IF(ISNUMBER(Visualisation!AF3),POWER(Visualisation!AF3-AVERAGE(Visualisation!$B3:$AO3),2),"")</f>
        <v>151.4266975308639</v>
      </c>
      <c r="AZ5" s="16">
        <f>IF(ISNUMBER(Visualisation!AG3),POWER(Visualisation!AG3-AVERAGE(Visualisation!$B3:$AO3),2),"")</f>
        <v>2569.9266975308656</v>
      </c>
      <c r="BA5" s="16">
        <f>IF(ISNUMBER(Visualisation!AH3),POWER(Visualisation!AH3-AVERAGE(Visualisation!$B3:$AO3),2),"")</f>
        <v>68804.20447530864</v>
      </c>
      <c r="BB5" s="16">
        <f>IF(ISNUMBER(Visualisation!AI3),POWER(Visualisation!AI3-AVERAGE(Visualisation!$B3:$AO3),2),"")</f>
        <v>33968.53780864197</v>
      </c>
      <c r="BC5" s="16">
        <f>IF(ISNUMBER(Visualisation!AJ3),POWER(Visualisation!AJ3-AVERAGE(Visualisation!$B3:$AO3),2),"")</f>
        <v>95669.92669753086</v>
      </c>
      <c r="BD5" s="16">
        <f>IF(ISNUMBER(Visualisation!AK3),POWER(Visualisation!AK3-AVERAGE(Visualisation!$B3:$AO3),2),"")</f>
        <v>13.648919753086513</v>
      </c>
      <c r="BE5" s="16">
        <f>IF(ISNUMBER(Visualisation!AL3),POWER(Visualisation!AL3-AVERAGE(Visualisation!$B3:$AO3),2),"")</f>
        <v>8155.093364197529</v>
      </c>
      <c r="BF5" s="16">
        <f>IF(ISNUMBER(Visualisation!AM3),POWER(Visualisation!AM3-AVERAGE(Visualisation!$B3:$AO3),2),"")</f>
        <v>2569.9266975308656</v>
      </c>
      <c r="BG5" s="16">
        <f>IF(ISNUMBER(Visualisation!AN3),POWER(Visualisation!AN3-AVERAGE(Visualisation!$B3:$AO3),2),"")</f>
        <v>16562.2600308642</v>
      </c>
      <c r="BH5" s="16">
        <f>IF(ISNUMBER(Visualisation!AO3),POWER(Visualisation!AO3-AVERAGE(Visualisation!$B3:$AO3),2),"")</f>
        <v>6673.982253086422</v>
      </c>
    </row>
    <row r="6" spans="3:60" ht="19.5" customHeight="1" thickBot="1">
      <c r="C6" s="22"/>
      <c r="D6" s="22"/>
      <c r="E6" s="22"/>
      <c r="F6" s="22"/>
      <c r="G6" s="22"/>
      <c r="H6" s="6"/>
      <c r="I6" s="6"/>
      <c r="T6" s="15" t="s">
        <v>55</v>
      </c>
      <c r="U6" s="16">
        <f>'IC'!$D$3</f>
        <v>669.7257611715543</v>
      </c>
      <c r="V6" s="16">
        <f>'IC'!$D$3</f>
        <v>669.7257611715543</v>
      </c>
      <c r="W6" s="16">
        <f>'IC'!$D$3</f>
        <v>669.7257611715543</v>
      </c>
      <c r="X6" s="16">
        <f>'IC'!$D$3</f>
        <v>669.7257611715543</v>
      </c>
      <c r="Y6" s="16">
        <f>'IC'!$D$3</f>
        <v>669.7257611715543</v>
      </c>
      <c r="Z6" s="16">
        <f>'IC'!$D$3</f>
        <v>669.7257611715543</v>
      </c>
      <c r="AA6" s="16">
        <f>'IC'!$D$3</f>
        <v>669.7257611715543</v>
      </c>
      <c r="AB6" s="16">
        <f>'IC'!$D$3</f>
        <v>669.7257611715543</v>
      </c>
      <c r="AC6" s="16">
        <f>'IC'!$D$3</f>
        <v>669.7257611715543</v>
      </c>
      <c r="AD6" s="16">
        <f>'IC'!$D$3</f>
        <v>669.7257611715543</v>
      </c>
      <c r="AE6" s="16">
        <f>'IC'!$D$3</f>
        <v>669.7257611715543</v>
      </c>
      <c r="AF6" s="16">
        <f>'IC'!$D$3</f>
        <v>669.7257611715543</v>
      </c>
      <c r="AG6" s="16">
        <f>'IC'!$D$3</f>
        <v>669.7257611715543</v>
      </c>
      <c r="AH6" s="16">
        <f>'IC'!$D$3</f>
        <v>669.7257611715543</v>
      </c>
      <c r="AI6" s="16">
        <f>'IC'!$D$3</f>
        <v>669.7257611715543</v>
      </c>
      <c r="AJ6" s="16">
        <f>'IC'!$D$3</f>
        <v>669.7257611715543</v>
      </c>
      <c r="AK6" s="16">
        <f>'IC'!$D$3</f>
        <v>669.7257611715543</v>
      </c>
      <c r="AL6" s="16">
        <f>'IC'!$D$3</f>
        <v>669.7257611715543</v>
      </c>
      <c r="AM6" s="16">
        <f>'IC'!$D$3</f>
        <v>669.7257611715543</v>
      </c>
      <c r="AN6" s="16">
        <f>'IC'!$D$3</f>
        <v>669.7257611715543</v>
      </c>
      <c r="AO6" s="16">
        <f>'IC'!$D$3</f>
        <v>669.7257611715543</v>
      </c>
      <c r="AP6" s="16">
        <f>'IC'!$D$3</f>
        <v>669.7257611715543</v>
      </c>
      <c r="AQ6" s="16">
        <f>'IC'!$D$3</f>
        <v>669.7257611715543</v>
      </c>
      <c r="AR6" s="16">
        <f>'IC'!$D$3</f>
        <v>669.7257611715543</v>
      </c>
      <c r="AS6" s="16">
        <f>'IC'!$D$3</f>
        <v>669.7257611715543</v>
      </c>
      <c r="AT6" s="16">
        <f>'IC'!$D$3</f>
        <v>669.7257611715543</v>
      </c>
      <c r="AU6" s="16">
        <f>'IC'!$D$3</f>
        <v>669.7257611715543</v>
      </c>
      <c r="AV6" s="16">
        <f>'IC'!$D$3</f>
        <v>669.7257611715543</v>
      </c>
      <c r="AW6" s="16">
        <f>'IC'!$D$3</f>
        <v>669.7257611715543</v>
      </c>
      <c r="AX6" s="16">
        <f>'IC'!$D$3</f>
        <v>669.7257611715543</v>
      </c>
      <c r="AY6" s="16">
        <f>'IC'!$D$3</f>
        <v>669.7257611715543</v>
      </c>
      <c r="AZ6" s="16">
        <f>'IC'!$D$3</f>
        <v>669.7257611715543</v>
      </c>
      <c r="BA6" s="16">
        <f>'IC'!$D$3</f>
        <v>669.7257611715543</v>
      </c>
      <c r="BB6" s="16">
        <f>'IC'!$D$3</f>
        <v>669.7257611715543</v>
      </c>
      <c r="BC6" s="16">
        <f>'IC'!$D$3</f>
        <v>669.7257611715543</v>
      </c>
      <c r="BD6" s="16">
        <f>'IC'!$D$3</f>
        <v>669.7257611715543</v>
      </c>
      <c r="BE6" s="16">
        <f>'IC'!$D$3</f>
        <v>669.7257611715543</v>
      </c>
      <c r="BF6" s="16">
        <f>'IC'!$D$3</f>
        <v>669.7257611715543</v>
      </c>
      <c r="BG6" s="16">
        <f>'IC'!$D$3</f>
        <v>669.7257611715543</v>
      </c>
      <c r="BH6" s="17">
        <f>'IC'!$D$3</f>
        <v>669.7257611715543</v>
      </c>
    </row>
    <row r="7" spans="2:60" ht="19.5" customHeight="1" thickBot="1">
      <c r="B7" s="10" t="s">
        <v>78</v>
      </c>
      <c r="C7" s="11"/>
      <c r="D7" s="11" t="s">
        <v>62</v>
      </c>
      <c r="E7" s="11"/>
      <c r="F7" s="11" t="s">
        <v>63</v>
      </c>
      <c r="G7" s="12"/>
      <c r="H7" s="6"/>
      <c r="I7" s="6"/>
      <c r="L7" s="55"/>
      <c r="M7" s="56"/>
      <c r="T7" s="15" t="s">
        <v>56</v>
      </c>
      <c r="U7" s="16">
        <f>'IC'!$F$3</f>
        <v>741.0850496392566</v>
      </c>
      <c r="V7" s="16">
        <f>'IC'!$F$3</f>
        <v>741.0850496392566</v>
      </c>
      <c r="W7" s="16">
        <f>'IC'!$F$3</f>
        <v>741.0850496392566</v>
      </c>
      <c r="X7" s="16">
        <f>'IC'!$F$3</f>
        <v>741.0850496392566</v>
      </c>
      <c r="Y7" s="16">
        <f>'IC'!$F$3</f>
        <v>741.0850496392566</v>
      </c>
      <c r="Z7" s="16">
        <f>'IC'!$F$3</f>
        <v>741.0850496392566</v>
      </c>
      <c r="AA7" s="16">
        <f>'IC'!$F$3</f>
        <v>741.0850496392566</v>
      </c>
      <c r="AB7" s="16">
        <f>'IC'!$F$3</f>
        <v>741.0850496392566</v>
      </c>
      <c r="AC7" s="16">
        <f>'IC'!$F$3</f>
        <v>741.0850496392566</v>
      </c>
      <c r="AD7" s="16">
        <f>'IC'!$F$3</f>
        <v>741.0850496392566</v>
      </c>
      <c r="AE7" s="16">
        <f>'IC'!$F$3</f>
        <v>741.0850496392566</v>
      </c>
      <c r="AF7" s="16">
        <f>'IC'!$F$3</f>
        <v>741.0850496392566</v>
      </c>
      <c r="AG7" s="16">
        <f>'IC'!$F$3</f>
        <v>741.0850496392566</v>
      </c>
      <c r="AH7" s="16">
        <f>'IC'!$F$3</f>
        <v>741.0850496392566</v>
      </c>
      <c r="AI7" s="16">
        <f>'IC'!$F$3</f>
        <v>741.0850496392566</v>
      </c>
      <c r="AJ7" s="16">
        <f>'IC'!$F$3</f>
        <v>741.0850496392566</v>
      </c>
      <c r="AK7" s="16">
        <f>'IC'!$F$3</f>
        <v>741.0850496392566</v>
      </c>
      <c r="AL7" s="16">
        <f>'IC'!$F$3</f>
        <v>741.0850496392566</v>
      </c>
      <c r="AM7" s="16">
        <f>'IC'!$F$3</f>
        <v>741.0850496392566</v>
      </c>
      <c r="AN7" s="16">
        <f>'IC'!$F$3</f>
        <v>741.0850496392566</v>
      </c>
      <c r="AO7" s="16">
        <f>'IC'!$F$3</f>
        <v>741.0850496392566</v>
      </c>
      <c r="AP7" s="16">
        <f>'IC'!$F$3</f>
        <v>741.0850496392566</v>
      </c>
      <c r="AQ7" s="16">
        <f>'IC'!$F$3</f>
        <v>741.0850496392566</v>
      </c>
      <c r="AR7" s="16">
        <f>'IC'!$F$3</f>
        <v>741.0850496392566</v>
      </c>
      <c r="AS7" s="16">
        <f>'IC'!$F$3</f>
        <v>741.0850496392566</v>
      </c>
      <c r="AT7" s="16">
        <f>'IC'!$F$3</f>
        <v>741.0850496392566</v>
      </c>
      <c r="AU7" s="16">
        <f>'IC'!$F$3</f>
        <v>741.0850496392566</v>
      </c>
      <c r="AV7" s="16">
        <f>'IC'!$F$3</f>
        <v>741.0850496392566</v>
      </c>
      <c r="AW7" s="16">
        <f>'IC'!$F$3</f>
        <v>741.0850496392566</v>
      </c>
      <c r="AX7" s="16">
        <f>'IC'!$F$3</f>
        <v>741.0850496392566</v>
      </c>
      <c r="AY7" s="16">
        <f>'IC'!$F$3</f>
        <v>741.0850496392566</v>
      </c>
      <c r="AZ7" s="16">
        <f>'IC'!$F$3</f>
        <v>741.0850496392566</v>
      </c>
      <c r="BA7" s="16">
        <f>'IC'!$F$3</f>
        <v>741.0850496392566</v>
      </c>
      <c r="BB7" s="16">
        <f>'IC'!$F$3</f>
        <v>741.0850496392566</v>
      </c>
      <c r="BC7" s="16">
        <f>'IC'!$F$3</f>
        <v>741.0850496392566</v>
      </c>
      <c r="BD7" s="16">
        <f>'IC'!$F$3</f>
        <v>741.0850496392566</v>
      </c>
      <c r="BE7" s="16">
        <f>'IC'!$F$3</f>
        <v>741.0850496392566</v>
      </c>
      <c r="BF7" s="16">
        <f>'IC'!$F$3</f>
        <v>741.0850496392566</v>
      </c>
      <c r="BG7" s="16">
        <f>'IC'!$F$3</f>
        <v>741.0850496392566</v>
      </c>
      <c r="BH7" s="17">
        <f>'IC'!$F$3</f>
        <v>741.0850496392566</v>
      </c>
    </row>
    <row r="8" spans="2:60" s="7" customFormat="1" ht="19.5" customHeight="1" thickTop="1">
      <c r="B8" s="44" t="s">
        <v>72</v>
      </c>
      <c r="C8" s="46" t="s">
        <v>52</v>
      </c>
      <c r="D8" s="45">
        <f>IF((Résumés!C5/(Résumés!C4+Résumés!C5))-NORMINV(0.9,0,1)*SQRT((Résumés!C5/(Résumés!C4+Résumés!C5))*(1-(Résumés!C5/(Résumés!C4+Résumés!C5)))/(Résumés!C4+Résumés!C5))&lt;0,0%,(Résumés!C5/(Résumés!C4+Résumés!C5)-NORMINV(0.9,0,1)*SQRT((Résumés!C5/(Résumés!C4+Résumés!C5))*(1-(Résumés!C5/(Résumés!C4+Résumés!C5)))/(Résumés!C4+Résumés!C5)))*100)</f>
        <v>2.162870820443566</v>
      </c>
      <c r="E8" s="45" t="s">
        <v>53</v>
      </c>
      <c r="F8" s="45">
        <f>IF((Résumés!C5/(Résumés!C4+Résumés!C5))+NORMINV(0.9,0,1)*SQRT((Résumés!C5/(Résumés!C4+Résumés!C5))*(1-(Résumés!C5/(Résumés!C4+Résumés!C5)))/(Résumés!C4+Résumés!C5))&gt;1,100,(Résumés!C5/(Résumés!C4+Résumés!C5)+NORMINV(0.9,0,1)*SQRT((Résumés!C5/(Résumés!C4+Résumés!C5))*(1-(Résumés!C5/(Résumés!C4+Résumés!C5)))/(Résumés!C4+Résumés!C5)))*100)</f>
        <v>12.837129179556433</v>
      </c>
      <c r="G8" s="47" t="s">
        <v>54</v>
      </c>
      <c r="H8" s="6"/>
      <c r="I8" s="6"/>
      <c r="J8" s="22"/>
      <c r="K8" s="22"/>
      <c r="L8" s="55"/>
      <c r="M8" s="56"/>
      <c r="T8" s="15" t="s">
        <v>69</v>
      </c>
      <c r="U8" s="16">
        <f>'IC'!$D$4</f>
        <v>744.6135559137304</v>
      </c>
      <c r="V8" s="16">
        <f>'IC'!$D$4</f>
        <v>744.6135559137304</v>
      </c>
      <c r="W8" s="16">
        <f>'IC'!$D$4</f>
        <v>744.6135559137304</v>
      </c>
      <c r="X8" s="16">
        <f>'IC'!$D$4</f>
        <v>744.6135559137304</v>
      </c>
      <c r="Y8" s="16">
        <f>'IC'!$D$4</f>
        <v>744.6135559137304</v>
      </c>
      <c r="Z8" s="16">
        <f>'IC'!$D$4</f>
        <v>744.6135559137304</v>
      </c>
      <c r="AA8" s="16">
        <f>'IC'!$D$4</f>
        <v>744.6135559137304</v>
      </c>
      <c r="AB8" s="16">
        <f>'IC'!$D$4</f>
        <v>744.6135559137304</v>
      </c>
      <c r="AC8" s="16">
        <f>'IC'!$D$4</f>
        <v>744.6135559137304</v>
      </c>
      <c r="AD8" s="16">
        <f>'IC'!$D$4</f>
        <v>744.6135559137304</v>
      </c>
      <c r="AE8" s="16">
        <f>'IC'!$D$4</f>
        <v>744.6135559137304</v>
      </c>
      <c r="AF8" s="16">
        <f>'IC'!$D$4</f>
        <v>744.6135559137304</v>
      </c>
      <c r="AG8" s="16">
        <f>'IC'!$D$4</f>
        <v>744.6135559137304</v>
      </c>
      <c r="AH8" s="16">
        <f>'IC'!$D$4</f>
        <v>744.6135559137304</v>
      </c>
      <c r="AI8" s="16">
        <f>'IC'!$D$4</f>
        <v>744.6135559137304</v>
      </c>
      <c r="AJ8" s="16">
        <f>'IC'!$D$4</f>
        <v>744.6135559137304</v>
      </c>
      <c r="AK8" s="16">
        <f>'IC'!$D$4</f>
        <v>744.6135559137304</v>
      </c>
      <c r="AL8" s="16">
        <f>'IC'!$D$4</f>
        <v>744.6135559137304</v>
      </c>
      <c r="AM8" s="16">
        <f>'IC'!$D$4</f>
        <v>744.6135559137304</v>
      </c>
      <c r="AN8" s="16">
        <f>'IC'!$D$4</f>
        <v>744.6135559137304</v>
      </c>
      <c r="AO8" s="16">
        <f>'IC'!$D$4</f>
        <v>744.6135559137304</v>
      </c>
      <c r="AP8" s="16">
        <f>'IC'!$D$4</f>
        <v>744.6135559137304</v>
      </c>
      <c r="AQ8" s="16">
        <f>'IC'!$D$4</f>
        <v>744.6135559137304</v>
      </c>
      <c r="AR8" s="16">
        <f>'IC'!$D$4</f>
        <v>744.6135559137304</v>
      </c>
      <c r="AS8" s="16">
        <f>'IC'!$D$4</f>
        <v>744.6135559137304</v>
      </c>
      <c r="AT8" s="16">
        <f>'IC'!$D$4</f>
        <v>744.6135559137304</v>
      </c>
      <c r="AU8" s="16">
        <f>'IC'!$D$4</f>
        <v>744.6135559137304</v>
      </c>
      <c r="AV8" s="16">
        <f>'IC'!$D$4</f>
        <v>744.6135559137304</v>
      </c>
      <c r="AW8" s="16">
        <f>'IC'!$D$4</f>
        <v>744.6135559137304</v>
      </c>
      <c r="AX8" s="16">
        <f>'IC'!$D$4</f>
        <v>744.6135559137304</v>
      </c>
      <c r="AY8" s="16">
        <f>'IC'!$D$4</f>
        <v>744.6135559137304</v>
      </c>
      <c r="AZ8" s="16">
        <f>'IC'!$D$4</f>
        <v>744.6135559137304</v>
      </c>
      <c r="BA8" s="16">
        <f>'IC'!$D$4</f>
        <v>744.6135559137304</v>
      </c>
      <c r="BB8" s="16">
        <f>'IC'!$D$4</f>
        <v>744.6135559137304</v>
      </c>
      <c r="BC8" s="16">
        <f>'IC'!$D$4</f>
        <v>744.6135559137304</v>
      </c>
      <c r="BD8" s="16">
        <f>'IC'!$D$4</f>
        <v>744.6135559137304</v>
      </c>
      <c r="BE8" s="16">
        <f>'IC'!$D$4</f>
        <v>744.6135559137304</v>
      </c>
      <c r="BF8" s="16">
        <f>'IC'!$D$4</f>
        <v>744.6135559137304</v>
      </c>
      <c r="BG8" s="16">
        <f>'IC'!$D$4</f>
        <v>744.6135559137304</v>
      </c>
      <c r="BH8" s="17">
        <f>'IC'!$D$4</f>
        <v>744.6135559137304</v>
      </c>
    </row>
    <row r="9" spans="2:60" ht="19.5" customHeight="1" thickBot="1">
      <c r="B9" s="38" t="s">
        <v>73</v>
      </c>
      <c r="C9" s="39" t="s">
        <v>52</v>
      </c>
      <c r="D9" s="40">
        <f>IF((Résumés!D5/(Résumés!D4+Résumés!D5))-NORMINV(0.9,0,1)*SQRT((Résumés!D5/(Résumés!D4+Résumés!D5))*(1-(Résumés!D5/(Résumés!D4+Résumés!D5)))/(Résumés!D4+Résumés!D5))&lt;0,0%,(Résumés!D5/(Résumés!D4+Résumés!D5)-NORMINV(0.9,0,1)*SQRT((Résumés!D5/(Résumés!D4+Résumés!D5))*(1-(Résumés!D5/(Résumés!D4+Résumés!D5)))/(Résumés!D4+Résumés!D5)))*100)</f>
        <v>3.9210653978320438</v>
      </c>
      <c r="E9" s="40" t="s">
        <v>53</v>
      </c>
      <c r="F9" s="40">
        <f>IF((Résumés!D5/(Résumés!D4+Résumés!D5))+NORMINV(0.9,0,1)*SQRT((Résumés!D5/(Résumés!D4+Résumés!D5))*(1-(Résumés!D5/(Résumés!D4+Résumés!D5)))/(Résumés!D4+Résumés!D5))&gt;1,1,(Résumés!D5/(Résumés!D4+Résumés!D5)+NORMINV(0.9,0,1)*SQRT((Résumés!D5/(Résumés!D4+Résumés!D5))*(1-(Résumés!D5/(Résumés!D4+Résumés!D5)))/(Résumés!D4+Résumés!D5)))*100)</f>
        <v>16.07893460216796</v>
      </c>
      <c r="G9" s="41" t="s">
        <v>54</v>
      </c>
      <c r="H9" s="6"/>
      <c r="I9" s="8" t="str">
        <f>IF(AND(D8&gt;D9,D8&lt;F9),"Différence non significative",IF(AND(F8&gt;D9,F8&lt;F9),"Différence non significative","Différence significative"))</f>
        <v>Différence non significative</v>
      </c>
      <c r="T9" s="18" t="s">
        <v>70</v>
      </c>
      <c r="U9" s="19">
        <f>'IC'!$F$4</f>
        <v>824.7753329751586</v>
      </c>
      <c r="V9" s="19">
        <f>'IC'!$F$4</f>
        <v>824.7753329751586</v>
      </c>
      <c r="W9" s="19">
        <f>'IC'!$F$4</f>
        <v>824.7753329751586</v>
      </c>
      <c r="X9" s="19">
        <f>'IC'!$F$4</f>
        <v>824.7753329751586</v>
      </c>
      <c r="Y9" s="19">
        <f>'IC'!$F$4</f>
        <v>824.7753329751586</v>
      </c>
      <c r="Z9" s="19">
        <f>'IC'!$F$4</f>
        <v>824.7753329751586</v>
      </c>
      <c r="AA9" s="19">
        <f>'IC'!$F$4</f>
        <v>824.7753329751586</v>
      </c>
      <c r="AB9" s="19">
        <f>'IC'!$F$4</f>
        <v>824.7753329751586</v>
      </c>
      <c r="AC9" s="19">
        <f>'IC'!$F$4</f>
        <v>824.7753329751586</v>
      </c>
      <c r="AD9" s="19">
        <f>'IC'!$F$4</f>
        <v>824.7753329751586</v>
      </c>
      <c r="AE9" s="19">
        <f>'IC'!$F$4</f>
        <v>824.7753329751586</v>
      </c>
      <c r="AF9" s="19">
        <f>'IC'!$F$4</f>
        <v>824.7753329751586</v>
      </c>
      <c r="AG9" s="19">
        <f>'IC'!$F$4</f>
        <v>824.7753329751586</v>
      </c>
      <c r="AH9" s="19">
        <f>'IC'!$F$4</f>
        <v>824.7753329751586</v>
      </c>
      <c r="AI9" s="19">
        <f>'IC'!$F$4</f>
        <v>824.7753329751586</v>
      </c>
      <c r="AJ9" s="19">
        <f>'IC'!$F$4</f>
        <v>824.7753329751586</v>
      </c>
      <c r="AK9" s="19">
        <f>'IC'!$F$4</f>
        <v>824.7753329751586</v>
      </c>
      <c r="AL9" s="19">
        <f>'IC'!$F$4</f>
        <v>824.7753329751586</v>
      </c>
      <c r="AM9" s="19">
        <f>'IC'!$F$4</f>
        <v>824.7753329751586</v>
      </c>
      <c r="AN9" s="19">
        <f>'IC'!$F$4</f>
        <v>824.7753329751586</v>
      </c>
      <c r="AO9" s="19">
        <f>'IC'!$F$4</f>
        <v>824.7753329751586</v>
      </c>
      <c r="AP9" s="19">
        <f>'IC'!$F$4</f>
        <v>824.7753329751586</v>
      </c>
      <c r="AQ9" s="19">
        <f>'IC'!$F$4</f>
        <v>824.7753329751586</v>
      </c>
      <c r="AR9" s="19">
        <f>'IC'!$F$4</f>
        <v>824.7753329751586</v>
      </c>
      <c r="AS9" s="19">
        <f>'IC'!$F$4</f>
        <v>824.7753329751586</v>
      </c>
      <c r="AT9" s="19">
        <f>'IC'!$F$4</f>
        <v>824.7753329751586</v>
      </c>
      <c r="AU9" s="19">
        <f>'IC'!$F$4</f>
        <v>824.7753329751586</v>
      </c>
      <c r="AV9" s="19">
        <f>'IC'!$F$4</f>
        <v>824.7753329751586</v>
      </c>
      <c r="AW9" s="19">
        <f>'IC'!$F$4</f>
        <v>824.7753329751586</v>
      </c>
      <c r="AX9" s="19">
        <f>'IC'!$F$4</f>
        <v>824.7753329751586</v>
      </c>
      <c r="AY9" s="19">
        <f>'IC'!$F$4</f>
        <v>824.7753329751586</v>
      </c>
      <c r="AZ9" s="19">
        <f>'IC'!$F$4</f>
        <v>824.7753329751586</v>
      </c>
      <c r="BA9" s="19">
        <f>'IC'!$F$4</f>
        <v>824.7753329751586</v>
      </c>
      <c r="BB9" s="19">
        <f>'IC'!$F$4</f>
        <v>824.7753329751586</v>
      </c>
      <c r="BC9" s="19">
        <f>'IC'!$F$4</f>
        <v>824.7753329751586</v>
      </c>
      <c r="BD9" s="19">
        <f>'IC'!$F$4</f>
        <v>824.7753329751586</v>
      </c>
      <c r="BE9" s="19">
        <f>'IC'!$F$4</f>
        <v>824.7753329751586</v>
      </c>
      <c r="BF9" s="19">
        <f>'IC'!$F$4</f>
        <v>824.7753329751586</v>
      </c>
      <c r="BG9" s="19">
        <f>'IC'!$F$4</f>
        <v>824.7753329751586</v>
      </c>
      <c r="BH9" s="20">
        <f>'IC'!$F$4</f>
        <v>824.7753329751586</v>
      </c>
    </row>
    <row r="10" ht="19.5" customHeight="1"/>
    <row r="11" ht="19.5" customHeight="1"/>
    <row r="12" ht="19.5" customHeight="1"/>
    <row r="13" ht="24.75" customHeight="1"/>
    <row r="14" ht="21.75" customHeight="1"/>
    <row r="15" ht="14.25"/>
    <row r="16" ht="24.75" customHeight="1"/>
    <row r="17" ht="24.75" customHeight="1"/>
    <row r="18" ht="14.25"/>
    <row r="19" ht="14.25"/>
    <row r="20" ht="24.75" customHeight="1"/>
    <row r="21" ht="24.75" customHeight="1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Frédérique Cordier</cp:lastModifiedBy>
  <dcterms:created xsi:type="dcterms:W3CDTF">2012-01-02T08:08:47Z</dcterms:created>
  <dcterms:modified xsi:type="dcterms:W3CDTF">2013-08-28T14:04:29Z</dcterms:modified>
  <cp:category/>
  <cp:version/>
  <cp:contentType/>
  <cp:contentStatus/>
</cp:coreProperties>
</file>